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codeName="ThisWorkbook" defaultThemeVersion="124226"/>
  <mc:AlternateContent xmlns:mc="http://schemas.openxmlformats.org/markup-compatibility/2006">
    <mc:Choice Requires="x15">
      <x15ac:absPath xmlns:x15ac="http://schemas.microsoft.com/office/spreadsheetml/2010/11/ac" url="V:\ProcurementServices\FileTrans\FleetTeam\30310 Auto Parts\23123\01PreProcurement\03_RfpIfbDev\Attachment 1 Pricing\"/>
    </mc:Choice>
  </mc:AlternateContent>
  <workbookProtection workbookAlgorithmName="SHA-512" workbookHashValue="qb9a5C3oVHXjH1i9KXQVfjWgKFh+36qRyo3zjpXZrUQNggGH9dvQe0WyEf8oajn/gojuOH4dQOpEcZWLTGeLPg==" workbookSaltValue="WcDwqAKF8lZGghWWqdsrmg==" workbookSpinCount="100000" lockStructure="1"/>
  <bookViews>
    <workbookView xWindow="360" yWindow="45" windowWidth="3450" windowHeight="2625"/>
  </bookViews>
  <sheets>
    <sheet name="Attach 1 Summary" sheetId="20" r:id="rId1"/>
    <sheet name="Instructions" sheetId="21" r:id="rId2"/>
    <sheet name="Lot 1" sheetId="24" r:id="rId3"/>
    <sheet name="Lot 2" sheetId="25" r:id="rId4"/>
  </sheets>
  <definedNames>
    <definedName name="_xlnm.Print_Area" localSheetId="0">'Attach 1 Summary'!$B$2:$C$13</definedName>
    <definedName name="_xlnm.Print_Area" localSheetId="1">Instructions!$B$1:$D$38</definedName>
    <definedName name="_xlnm.Print_Area" localSheetId="2">'Lot 1'!$B$2:$S$218</definedName>
    <definedName name="_xlnm.Print_Area" localSheetId="3">'Lot 2'!$B$2:$S$108</definedName>
    <definedName name="_xlnm.Print_Titles" localSheetId="1">Instructions!$2:$2</definedName>
    <definedName name="_xlnm.Print_Titles" localSheetId="2">'Lot 1'!$2:$2</definedName>
    <definedName name="_xlnm.Print_Titles" localSheetId="3">'Lot 2'!$2:$2</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8" i="24" l="1"/>
  <c r="C4" i="24"/>
  <c r="G8" i="24" l="1"/>
  <c r="M15" i="24" l="1"/>
  <c r="M16" i="24"/>
  <c r="G9" i="25" l="1"/>
  <c r="G8" i="25"/>
  <c r="G9" i="24"/>
  <c r="T78" i="25" l="1"/>
  <c r="M78" i="25"/>
  <c r="O78" i="25" s="1"/>
  <c r="T77" i="25"/>
  <c r="M77" i="25"/>
  <c r="O77" i="25" s="1"/>
  <c r="T76" i="25"/>
  <c r="M76" i="25"/>
  <c r="O76" i="25" s="1"/>
  <c r="T75" i="25"/>
  <c r="M75" i="25"/>
  <c r="O75" i="25" s="1"/>
  <c r="T74" i="25"/>
  <c r="M74" i="25"/>
  <c r="O74" i="25" s="1"/>
  <c r="T73" i="25"/>
  <c r="M73" i="25"/>
  <c r="O73" i="25" s="1"/>
  <c r="T72" i="25"/>
  <c r="M72" i="25"/>
  <c r="O72" i="25" s="1"/>
  <c r="T71" i="25"/>
  <c r="M71" i="25"/>
  <c r="O71" i="25" s="1"/>
  <c r="T70" i="25"/>
  <c r="M70" i="25"/>
  <c r="O70" i="25" s="1"/>
  <c r="T69" i="25"/>
  <c r="M69" i="25"/>
  <c r="O69" i="25" s="1"/>
  <c r="T68" i="25"/>
  <c r="M68" i="25"/>
  <c r="O68" i="25" s="1"/>
  <c r="T67" i="25"/>
  <c r="M67" i="25"/>
  <c r="O67" i="25" s="1"/>
  <c r="T66" i="25"/>
  <c r="M66" i="25"/>
  <c r="O66" i="25" s="1"/>
  <c r="T65" i="25"/>
  <c r="M65" i="25"/>
  <c r="O65" i="25" s="1"/>
  <c r="T64" i="25"/>
  <c r="M64" i="25"/>
  <c r="O64" i="25" s="1"/>
  <c r="T63" i="25"/>
  <c r="M63" i="25"/>
  <c r="O63" i="25" s="1"/>
  <c r="T62" i="25"/>
  <c r="M62" i="25"/>
  <c r="O62" i="25" s="1"/>
  <c r="T61" i="25"/>
  <c r="M61" i="25"/>
  <c r="O61" i="25" s="1"/>
  <c r="T60" i="25"/>
  <c r="M60" i="25"/>
  <c r="O60" i="25" s="1"/>
  <c r="T59" i="25"/>
  <c r="M59" i="25"/>
  <c r="O59" i="25" s="1"/>
  <c r="T58" i="25"/>
  <c r="M58" i="25"/>
  <c r="O58" i="25" s="1"/>
  <c r="T57" i="25"/>
  <c r="M57" i="25"/>
  <c r="O57" i="25" s="1"/>
  <c r="T56" i="25"/>
  <c r="M56" i="25"/>
  <c r="O56" i="25" s="1"/>
  <c r="T55" i="25"/>
  <c r="M55" i="25"/>
  <c r="O55" i="25" s="1"/>
  <c r="T54" i="25"/>
  <c r="M54" i="25"/>
  <c r="O54" i="25" s="1"/>
  <c r="T53" i="25"/>
  <c r="M53" i="25"/>
  <c r="O53" i="25" s="1"/>
  <c r="T52" i="25"/>
  <c r="M52" i="25"/>
  <c r="O52" i="25" s="1"/>
  <c r="T51" i="25"/>
  <c r="M51" i="25"/>
  <c r="O51" i="25" s="1"/>
  <c r="T50" i="25"/>
  <c r="M50" i="25"/>
  <c r="O50" i="25" s="1"/>
  <c r="T49" i="25"/>
  <c r="M49" i="25"/>
  <c r="O49" i="25" s="1"/>
  <c r="T48" i="25"/>
  <c r="M48" i="25"/>
  <c r="O48" i="25" s="1"/>
  <c r="T47" i="25"/>
  <c r="M47" i="25"/>
  <c r="O47" i="25" s="1"/>
  <c r="T46" i="25"/>
  <c r="M46" i="25"/>
  <c r="O46" i="25" s="1"/>
  <c r="T45" i="25"/>
  <c r="M45" i="25"/>
  <c r="O45" i="25" s="1"/>
  <c r="T44" i="25"/>
  <c r="M44" i="25"/>
  <c r="O44" i="25" s="1"/>
  <c r="T43" i="25"/>
  <c r="M43" i="25"/>
  <c r="O43" i="25" s="1"/>
  <c r="T42" i="25"/>
  <c r="M42" i="25"/>
  <c r="O42" i="25" s="1"/>
  <c r="T41" i="25"/>
  <c r="M41" i="25"/>
  <c r="O41" i="25" s="1"/>
  <c r="T40" i="25"/>
  <c r="M40" i="25"/>
  <c r="O40" i="25" s="1"/>
  <c r="T39" i="25"/>
  <c r="M39" i="25"/>
  <c r="O39" i="25" s="1"/>
  <c r="T38" i="25"/>
  <c r="M38" i="25"/>
  <c r="O38" i="25" s="1"/>
  <c r="T37" i="25"/>
  <c r="M37" i="25"/>
  <c r="O37" i="25" s="1"/>
  <c r="T36" i="25"/>
  <c r="M36" i="25"/>
  <c r="O36" i="25" s="1"/>
  <c r="T35" i="25"/>
  <c r="M35" i="25"/>
  <c r="O35" i="25" s="1"/>
  <c r="T34" i="25"/>
  <c r="M34" i="25"/>
  <c r="O34" i="25" s="1"/>
  <c r="T33" i="25"/>
  <c r="M33" i="25"/>
  <c r="O33" i="25" s="1"/>
  <c r="T32" i="25"/>
  <c r="M32" i="25"/>
  <c r="O32" i="25" s="1"/>
  <c r="T31" i="25"/>
  <c r="M31" i="25"/>
  <c r="O31" i="25" s="1"/>
  <c r="T30" i="25"/>
  <c r="M30" i="25"/>
  <c r="O30" i="25" s="1"/>
  <c r="T29" i="25"/>
  <c r="M29" i="25"/>
  <c r="O29" i="25" s="1"/>
  <c r="T28" i="25"/>
  <c r="M28" i="25"/>
  <c r="O28" i="25" s="1"/>
  <c r="T27" i="25"/>
  <c r="M27" i="25"/>
  <c r="O27" i="25" s="1"/>
  <c r="T26" i="25"/>
  <c r="M26" i="25"/>
  <c r="O26" i="25" s="1"/>
  <c r="T25" i="25"/>
  <c r="M25" i="25"/>
  <c r="O25" i="25" s="1"/>
  <c r="T24" i="25"/>
  <c r="M24" i="25"/>
  <c r="O24" i="25" s="1"/>
  <c r="T23" i="25"/>
  <c r="M23" i="25"/>
  <c r="O23" i="25" s="1"/>
  <c r="T22" i="25"/>
  <c r="M22" i="25"/>
  <c r="O22" i="25" s="1"/>
  <c r="T21" i="25"/>
  <c r="M21" i="25"/>
  <c r="O21" i="25" s="1"/>
  <c r="T20" i="25"/>
  <c r="M20" i="25"/>
  <c r="O20" i="25" s="1"/>
  <c r="T19" i="25"/>
  <c r="M19" i="25"/>
  <c r="O19" i="25" s="1"/>
  <c r="T18" i="25"/>
  <c r="M18" i="25"/>
  <c r="O18" i="25" s="1"/>
  <c r="T17" i="25"/>
  <c r="M17" i="25"/>
  <c r="O17" i="25" s="1"/>
  <c r="T16" i="25"/>
  <c r="M16" i="25"/>
  <c r="O16" i="25" s="1"/>
  <c r="T15" i="25"/>
  <c r="M15" i="25"/>
  <c r="O15" i="25" s="1"/>
  <c r="C4" i="25"/>
  <c r="O13" i="25" l="1"/>
  <c r="F10" i="25" s="1"/>
  <c r="G10" i="25" s="1"/>
  <c r="M188" i="24"/>
  <c r="O188" i="24" s="1"/>
  <c r="M187" i="24"/>
  <c r="O187" i="24" s="1"/>
  <c r="M186" i="24"/>
  <c r="O186" i="24" s="1"/>
  <c r="M185" i="24"/>
  <c r="O185" i="24" s="1"/>
  <c r="M184" i="24"/>
  <c r="O184" i="24" s="1"/>
  <c r="M183" i="24"/>
  <c r="O183" i="24" s="1"/>
  <c r="M182" i="24"/>
  <c r="O182" i="24" s="1"/>
  <c r="M181" i="24"/>
  <c r="O181" i="24" s="1"/>
  <c r="M180" i="24"/>
  <c r="O180" i="24" s="1"/>
  <c r="M179" i="24"/>
  <c r="O179" i="24" s="1"/>
  <c r="M178" i="24"/>
  <c r="O178" i="24" s="1"/>
  <c r="M177" i="24"/>
  <c r="O177" i="24" s="1"/>
  <c r="M176" i="24"/>
  <c r="O176" i="24" s="1"/>
  <c r="M175" i="24"/>
  <c r="O175" i="24" s="1"/>
  <c r="M174" i="24"/>
  <c r="O174" i="24" s="1"/>
  <c r="M173" i="24"/>
  <c r="O173" i="24" s="1"/>
  <c r="M172" i="24"/>
  <c r="O172" i="24" s="1"/>
  <c r="M171" i="24"/>
  <c r="O171" i="24" s="1"/>
  <c r="M170" i="24"/>
  <c r="O170" i="24" s="1"/>
  <c r="M169" i="24"/>
  <c r="O169" i="24" s="1"/>
  <c r="M168" i="24"/>
  <c r="O168" i="24" s="1"/>
  <c r="M167" i="24"/>
  <c r="O167" i="24" s="1"/>
  <c r="M166" i="24"/>
  <c r="O166" i="24" s="1"/>
  <c r="M165" i="24"/>
  <c r="O165" i="24" s="1"/>
  <c r="M164" i="24"/>
  <c r="O164" i="24" s="1"/>
  <c r="M163" i="24"/>
  <c r="O163" i="24" s="1"/>
  <c r="M162" i="24"/>
  <c r="O162" i="24" s="1"/>
  <c r="M161" i="24"/>
  <c r="O161" i="24" s="1"/>
  <c r="M160" i="24"/>
  <c r="O160" i="24" s="1"/>
  <c r="M159" i="24"/>
  <c r="O159" i="24" s="1"/>
  <c r="M158" i="24"/>
  <c r="O158" i="24" s="1"/>
  <c r="M157" i="24"/>
  <c r="O157" i="24" s="1"/>
  <c r="M156" i="24"/>
  <c r="O156" i="24" s="1"/>
  <c r="M155" i="24"/>
  <c r="O155" i="24" s="1"/>
  <c r="M154" i="24"/>
  <c r="O154" i="24" s="1"/>
  <c r="M153" i="24"/>
  <c r="O153" i="24" s="1"/>
  <c r="M152" i="24"/>
  <c r="O152" i="24" s="1"/>
  <c r="M151" i="24"/>
  <c r="O151" i="24" s="1"/>
  <c r="M150" i="24"/>
  <c r="O150" i="24" s="1"/>
  <c r="M149" i="24"/>
  <c r="O149" i="24" s="1"/>
  <c r="M148" i="24"/>
  <c r="O148" i="24" s="1"/>
  <c r="M147" i="24"/>
  <c r="O147" i="24" s="1"/>
  <c r="M146" i="24"/>
  <c r="O146" i="24" s="1"/>
  <c r="M145" i="24"/>
  <c r="O145" i="24" s="1"/>
  <c r="M144" i="24"/>
  <c r="O144" i="24" s="1"/>
  <c r="M143" i="24"/>
  <c r="O143" i="24" s="1"/>
  <c r="M142" i="24"/>
  <c r="O142" i="24" s="1"/>
  <c r="M141" i="24"/>
  <c r="O141" i="24" s="1"/>
  <c r="M140" i="24"/>
  <c r="O140" i="24" s="1"/>
  <c r="M139" i="24"/>
  <c r="O139" i="24" s="1"/>
  <c r="M138" i="24"/>
  <c r="O138" i="24" s="1"/>
  <c r="M137" i="24"/>
  <c r="O137" i="24" s="1"/>
  <c r="M136" i="24"/>
  <c r="O136" i="24" s="1"/>
  <c r="M135" i="24"/>
  <c r="O135" i="24" s="1"/>
  <c r="M134" i="24"/>
  <c r="O134" i="24" s="1"/>
  <c r="M133" i="24"/>
  <c r="O133" i="24" s="1"/>
  <c r="M132" i="24"/>
  <c r="O132" i="24" s="1"/>
  <c r="M131" i="24"/>
  <c r="O131" i="24" s="1"/>
  <c r="M130" i="24"/>
  <c r="O130" i="24" s="1"/>
  <c r="M129" i="24"/>
  <c r="O129" i="24" s="1"/>
  <c r="M128" i="24"/>
  <c r="O128" i="24" s="1"/>
  <c r="M127" i="24"/>
  <c r="O127" i="24" s="1"/>
  <c r="M126" i="24"/>
  <c r="O126" i="24" s="1"/>
  <c r="M125" i="24"/>
  <c r="O125" i="24" s="1"/>
  <c r="M124" i="24"/>
  <c r="O124" i="24" s="1"/>
  <c r="M123" i="24"/>
  <c r="O123" i="24" s="1"/>
  <c r="M122" i="24"/>
  <c r="O122" i="24" s="1"/>
  <c r="M121" i="24"/>
  <c r="O121" i="24" s="1"/>
  <c r="M120" i="24"/>
  <c r="O120" i="24" s="1"/>
  <c r="M119" i="24"/>
  <c r="O119" i="24" s="1"/>
  <c r="M118" i="24"/>
  <c r="O118" i="24" s="1"/>
  <c r="M117" i="24"/>
  <c r="O117" i="24" s="1"/>
  <c r="M116" i="24"/>
  <c r="O116" i="24" s="1"/>
  <c r="M115" i="24"/>
  <c r="O115" i="24" s="1"/>
  <c r="M114" i="24"/>
  <c r="O114" i="24" s="1"/>
  <c r="M113" i="24"/>
  <c r="O113" i="24" s="1"/>
  <c r="M112" i="24"/>
  <c r="O112" i="24" s="1"/>
  <c r="M111" i="24"/>
  <c r="O111" i="24" s="1"/>
  <c r="M110" i="24"/>
  <c r="O110" i="24" s="1"/>
  <c r="M109" i="24"/>
  <c r="O109" i="24" s="1"/>
  <c r="M108" i="24"/>
  <c r="O108" i="24" s="1"/>
  <c r="M107" i="24"/>
  <c r="O107" i="24" s="1"/>
  <c r="M106" i="24"/>
  <c r="O106" i="24" s="1"/>
  <c r="M105" i="24"/>
  <c r="O105" i="24" s="1"/>
  <c r="M104" i="24"/>
  <c r="O104" i="24" s="1"/>
  <c r="M103" i="24"/>
  <c r="O103" i="24" s="1"/>
  <c r="M102" i="24"/>
  <c r="O102" i="24" s="1"/>
  <c r="M101" i="24"/>
  <c r="O101" i="24" s="1"/>
  <c r="M100" i="24"/>
  <c r="O100" i="24" s="1"/>
  <c r="M99" i="24"/>
  <c r="O99" i="24" s="1"/>
  <c r="M98" i="24"/>
  <c r="O98" i="24" s="1"/>
  <c r="M97" i="24"/>
  <c r="O97" i="24" s="1"/>
  <c r="M96" i="24"/>
  <c r="O96" i="24" s="1"/>
  <c r="M95" i="24"/>
  <c r="O95" i="24" s="1"/>
  <c r="M94" i="24"/>
  <c r="O94" i="24" s="1"/>
  <c r="M93" i="24"/>
  <c r="O93" i="24" s="1"/>
  <c r="M92" i="24"/>
  <c r="O92" i="24" s="1"/>
  <c r="M91" i="24"/>
  <c r="O91" i="24" s="1"/>
  <c r="M90" i="24"/>
  <c r="O90" i="24" s="1"/>
  <c r="M89" i="24"/>
  <c r="O89" i="24" s="1"/>
  <c r="M88" i="24"/>
  <c r="O88" i="24" s="1"/>
  <c r="M87" i="24"/>
  <c r="O87" i="24" s="1"/>
  <c r="M86" i="24"/>
  <c r="O86" i="24" s="1"/>
  <c r="M85" i="24"/>
  <c r="O85" i="24" s="1"/>
  <c r="M84" i="24"/>
  <c r="O84" i="24" s="1"/>
  <c r="M83" i="24"/>
  <c r="O83" i="24" s="1"/>
  <c r="M82" i="24"/>
  <c r="O82" i="24" s="1"/>
  <c r="M81" i="24"/>
  <c r="O81" i="24" s="1"/>
  <c r="M80" i="24"/>
  <c r="O80" i="24" s="1"/>
  <c r="M79" i="24"/>
  <c r="O79" i="24" s="1"/>
  <c r="M78" i="24"/>
  <c r="O78" i="24" s="1"/>
  <c r="M77" i="24"/>
  <c r="O77" i="24" s="1"/>
  <c r="M76" i="24"/>
  <c r="O76" i="24" s="1"/>
  <c r="M75" i="24"/>
  <c r="O75" i="24" s="1"/>
  <c r="M74" i="24"/>
  <c r="O74" i="24" s="1"/>
  <c r="M73" i="24"/>
  <c r="O73" i="24" s="1"/>
  <c r="M72" i="24"/>
  <c r="O72" i="24" s="1"/>
  <c r="M71" i="24"/>
  <c r="O71" i="24" s="1"/>
  <c r="M70" i="24"/>
  <c r="O70" i="24" s="1"/>
  <c r="M69" i="24"/>
  <c r="O69" i="24" s="1"/>
  <c r="M68" i="24"/>
  <c r="O68" i="24" s="1"/>
  <c r="M67" i="24"/>
  <c r="O67" i="24" s="1"/>
  <c r="M66" i="24"/>
  <c r="O66" i="24" s="1"/>
  <c r="M65" i="24"/>
  <c r="O65" i="24" s="1"/>
  <c r="M64" i="24"/>
  <c r="O64" i="24" s="1"/>
  <c r="M63" i="24"/>
  <c r="O63" i="24" s="1"/>
  <c r="M62" i="24"/>
  <c r="O62" i="24" s="1"/>
  <c r="M61" i="24"/>
  <c r="O61" i="24" s="1"/>
  <c r="M60" i="24"/>
  <c r="O60" i="24" s="1"/>
  <c r="M59" i="24"/>
  <c r="O59" i="24" s="1"/>
  <c r="M58" i="24"/>
  <c r="O58" i="24" s="1"/>
  <c r="M57" i="24"/>
  <c r="O57" i="24" s="1"/>
  <c r="M56" i="24"/>
  <c r="O56" i="24" s="1"/>
  <c r="M55" i="24"/>
  <c r="O55" i="24" s="1"/>
  <c r="M54" i="24"/>
  <c r="O54" i="24" s="1"/>
  <c r="M53" i="24"/>
  <c r="O53" i="24" s="1"/>
  <c r="M52" i="24"/>
  <c r="O52" i="24" s="1"/>
  <c r="M51" i="24"/>
  <c r="O51" i="24" s="1"/>
  <c r="M50" i="24"/>
  <c r="O50" i="24" s="1"/>
  <c r="M49" i="24"/>
  <c r="O49" i="24" s="1"/>
  <c r="M48" i="24"/>
  <c r="O48" i="24" s="1"/>
  <c r="M47" i="24"/>
  <c r="O47" i="24" s="1"/>
  <c r="M46" i="24"/>
  <c r="O46" i="24" s="1"/>
  <c r="M45" i="24"/>
  <c r="O45" i="24" s="1"/>
  <c r="M44" i="24"/>
  <c r="O44" i="24" s="1"/>
  <c r="M43" i="24"/>
  <c r="O43" i="24" s="1"/>
  <c r="M42" i="24"/>
  <c r="O42" i="24" s="1"/>
  <c r="M41" i="24"/>
  <c r="O41" i="24" s="1"/>
  <c r="M40" i="24"/>
  <c r="O40" i="24" s="1"/>
  <c r="M39" i="24"/>
  <c r="O39" i="24" s="1"/>
  <c r="M38" i="24"/>
  <c r="O38" i="24" s="1"/>
  <c r="M37" i="24"/>
  <c r="O37" i="24" s="1"/>
  <c r="M36" i="24"/>
  <c r="O36" i="24" s="1"/>
  <c r="M35" i="24"/>
  <c r="O35" i="24" s="1"/>
  <c r="M34" i="24"/>
  <c r="O34" i="24" s="1"/>
  <c r="M33" i="24"/>
  <c r="O33" i="24" s="1"/>
  <c r="M32" i="24"/>
  <c r="O32" i="24" s="1"/>
  <c r="M31" i="24"/>
  <c r="O31" i="24" s="1"/>
  <c r="M30" i="24"/>
  <c r="O30" i="24" s="1"/>
  <c r="M29" i="24"/>
  <c r="O29" i="24" s="1"/>
  <c r="M28" i="24"/>
  <c r="O28" i="24" s="1"/>
  <c r="M27" i="24"/>
  <c r="O27" i="24" s="1"/>
  <c r="M26" i="24"/>
  <c r="O26" i="24" s="1"/>
  <c r="M25" i="24"/>
  <c r="O25" i="24" s="1"/>
  <c r="M24" i="24"/>
  <c r="O24" i="24" s="1"/>
  <c r="M23" i="24"/>
  <c r="O23" i="24" s="1"/>
  <c r="M22" i="24"/>
  <c r="O22" i="24" s="1"/>
  <c r="M21" i="24"/>
  <c r="O21" i="24" s="1"/>
  <c r="M20" i="24"/>
  <c r="O20" i="24" s="1"/>
  <c r="M19" i="24"/>
  <c r="O19" i="24" s="1"/>
  <c r="O18" i="24"/>
  <c r="M17" i="24"/>
  <c r="O17" i="24" s="1"/>
  <c r="O16" i="24"/>
  <c r="T188" i="24"/>
  <c r="T187" i="24"/>
  <c r="T186" i="24"/>
  <c r="T185" i="24"/>
  <c r="T184" i="24"/>
  <c r="T183" i="24"/>
  <c r="T182" i="24"/>
  <c r="T181" i="24"/>
  <c r="T180" i="24"/>
  <c r="T179" i="24"/>
  <c r="T178" i="24"/>
  <c r="T177" i="24"/>
  <c r="T176" i="24"/>
  <c r="T175" i="24"/>
  <c r="T174" i="24"/>
  <c r="T173" i="24"/>
  <c r="T172" i="24"/>
  <c r="T171" i="24"/>
  <c r="T170" i="24"/>
  <c r="T169" i="24"/>
  <c r="T168" i="24"/>
  <c r="T167" i="24"/>
  <c r="T166" i="24"/>
  <c r="T165" i="24"/>
  <c r="T164" i="24"/>
  <c r="T163" i="24"/>
  <c r="T162" i="24"/>
  <c r="T161" i="24"/>
  <c r="T160" i="24"/>
  <c r="T159" i="24"/>
  <c r="T158" i="24"/>
  <c r="T157" i="24"/>
  <c r="T156" i="24"/>
  <c r="T155" i="24"/>
  <c r="T154" i="24"/>
  <c r="T153" i="24"/>
  <c r="T152" i="24"/>
  <c r="T151" i="24"/>
  <c r="T150" i="24"/>
  <c r="T149" i="24"/>
  <c r="T148" i="24"/>
  <c r="T147" i="24"/>
  <c r="T146" i="24"/>
  <c r="T145" i="24"/>
  <c r="T144" i="24"/>
  <c r="T143" i="24"/>
  <c r="T142" i="24"/>
  <c r="T141" i="24"/>
  <c r="T140" i="24"/>
  <c r="T139" i="24"/>
  <c r="T138" i="24"/>
  <c r="T137" i="24"/>
  <c r="T136" i="24"/>
  <c r="T135" i="24"/>
  <c r="T134" i="24"/>
  <c r="T133" i="24"/>
  <c r="T132" i="24"/>
  <c r="T131" i="24"/>
  <c r="T130" i="24"/>
  <c r="T129" i="24"/>
  <c r="T128" i="24"/>
  <c r="T127" i="24"/>
  <c r="T126" i="24"/>
  <c r="T125" i="24"/>
  <c r="T124" i="24"/>
  <c r="T123" i="24"/>
  <c r="T122" i="24"/>
  <c r="T121" i="24"/>
  <c r="T120" i="24"/>
  <c r="T119" i="24"/>
  <c r="T118" i="24"/>
  <c r="T117" i="24"/>
  <c r="T116" i="24"/>
  <c r="T115" i="24"/>
  <c r="T114" i="24"/>
  <c r="T113" i="24"/>
  <c r="T112" i="24"/>
  <c r="T111" i="24"/>
  <c r="T110" i="24"/>
  <c r="T109" i="24"/>
  <c r="T108" i="24"/>
  <c r="T107" i="24"/>
  <c r="T106" i="24"/>
  <c r="T105" i="24"/>
  <c r="T104" i="24"/>
  <c r="T103" i="24"/>
  <c r="T102" i="24"/>
  <c r="T101" i="24"/>
  <c r="T100" i="24"/>
  <c r="T99" i="24"/>
  <c r="T98" i="24"/>
  <c r="T97" i="24"/>
  <c r="T96" i="24"/>
  <c r="T95" i="24"/>
  <c r="T94" i="24"/>
  <c r="T93" i="24"/>
  <c r="T92" i="24"/>
  <c r="T91" i="24"/>
  <c r="T90" i="24"/>
  <c r="T89" i="24"/>
  <c r="T88" i="24"/>
  <c r="T87" i="24"/>
  <c r="T86" i="24"/>
  <c r="T85" i="24"/>
  <c r="T84" i="24"/>
  <c r="T83" i="24"/>
  <c r="T82" i="24"/>
  <c r="T81" i="24"/>
  <c r="T80" i="24"/>
  <c r="T79" i="24"/>
  <c r="T78" i="24"/>
  <c r="T77" i="24"/>
  <c r="T76" i="24"/>
  <c r="T75" i="24"/>
  <c r="T74" i="24"/>
  <c r="T73" i="24"/>
  <c r="T72" i="24"/>
  <c r="T71" i="24"/>
  <c r="T70" i="24"/>
  <c r="T69" i="24"/>
  <c r="T68" i="24"/>
  <c r="T67" i="24"/>
  <c r="T66" i="24"/>
  <c r="T65" i="24"/>
  <c r="T64" i="24"/>
  <c r="T63" i="24"/>
  <c r="T62" i="24"/>
  <c r="T61" i="24"/>
  <c r="T60" i="24"/>
  <c r="T59" i="24"/>
  <c r="T58" i="24"/>
  <c r="T57" i="24"/>
  <c r="T56" i="24"/>
  <c r="T55" i="24"/>
  <c r="T54" i="24"/>
  <c r="T53" i="24"/>
  <c r="T52" i="24"/>
  <c r="T51" i="24"/>
  <c r="T50" i="24"/>
  <c r="T49" i="24"/>
  <c r="T48" i="24"/>
  <c r="T47" i="24"/>
  <c r="T46" i="24"/>
  <c r="T45" i="24"/>
  <c r="T44" i="24"/>
  <c r="T43" i="24"/>
  <c r="T42" i="24"/>
  <c r="T41" i="24"/>
  <c r="T40" i="24"/>
  <c r="T39" i="24"/>
  <c r="T38" i="24"/>
  <c r="T37" i="24"/>
  <c r="T36" i="24"/>
  <c r="T35" i="24"/>
  <c r="T34" i="24"/>
  <c r="T33" i="24"/>
  <c r="T32" i="24"/>
  <c r="T31" i="24"/>
  <c r="T30" i="24"/>
  <c r="T29" i="24"/>
  <c r="T28" i="24"/>
  <c r="T27" i="24"/>
  <c r="T26" i="24"/>
  <c r="T25" i="24"/>
  <c r="T24" i="24"/>
  <c r="T23" i="24"/>
  <c r="T22" i="24"/>
  <c r="T21" i="24"/>
  <c r="T20" i="24"/>
  <c r="T19" i="24"/>
  <c r="T18" i="24"/>
  <c r="T17" i="24"/>
  <c r="T16" i="24"/>
  <c r="T15" i="24" l="1"/>
  <c r="O15" i="24"/>
  <c r="O13" i="24" s="1"/>
  <c r="F10" i="24" l="1"/>
  <c r="G10" i="24" s="1"/>
</calcChain>
</file>

<file path=xl/sharedStrings.xml><?xml version="1.0" encoding="utf-8"?>
<sst xmlns="http://schemas.openxmlformats.org/spreadsheetml/2006/main" count="1298" uniqueCount="564">
  <si>
    <t>Part Group</t>
  </si>
  <si>
    <t>02 - Brake Parts</t>
  </si>
  <si>
    <t>04 - Shock Absorbers</t>
  </si>
  <si>
    <t>05 - Mirrors &amp; Lamps</t>
  </si>
  <si>
    <t>06 - Belts &amp; Hoses</t>
  </si>
  <si>
    <t>09 - Exhaust Equipment</t>
  </si>
  <si>
    <t>10 - Ignition Equipment (Electrical)</t>
  </si>
  <si>
    <t>12 - Seals</t>
  </si>
  <si>
    <t>13 - Gaskets</t>
  </si>
  <si>
    <t>14 - Bearings, Ball &amp; Roller</t>
  </si>
  <si>
    <t>15 - Chassis Parts</t>
  </si>
  <si>
    <t>16 - Universal Joints</t>
  </si>
  <si>
    <t>17 - Automotive Lighting</t>
  </si>
  <si>
    <t>19 - Spark Plugs</t>
  </si>
  <si>
    <t>21 - Repair Equipment / Tools</t>
  </si>
  <si>
    <t>22 - Steering</t>
  </si>
  <si>
    <t>23 - Electric Motors</t>
  </si>
  <si>
    <t>24 - Batteries</t>
  </si>
  <si>
    <t>25 - Water Pumps</t>
  </si>
  <si>
    <t>26 - Radiators</t>
  </si>
  <si>
    <t>27 - A/C Compressors</t>
  </si>
  <si>
    <t>28 - Tire Parts / Accessories</t>
  </si>
  <si>
    <t>G</t>
  </si>
  <si>
    <t>H</t>
  </si>
  <si>
    <t>I</t>
  </si>
  <si>
    <t>C</t>
  </si>
  <si>
    <t>03 - Rotors and Drums</t>
  </si>
  <si>
    <t>18 - Electric Wiring</t>
  </si>
  <si>
    <t>A-1 CARDONE</t>
  </si>
  <si>
    <t>ANCO</t>
  </si>
  <si>
    <t>534G</t>
  </si>
  <si>
    <t>27-7623</t>
  </si>
  <si>
    <t>27-7555</t>
  </si>
  <si>
    <t>27-6565</t>
  </si>
  <si>
    <t>20-8739</t>
  </si>
  <si>
    <t>20-860</t>
  </si>
  <si>
    <t>20-8741</t>
  </si>
  <si>
    <t>Gates</t>
  </si>
  <si>
    <t>17-850</t>
  </si>
  <si>
    <t>30-415-50</t>
  </si>
  <si>
    <t>Enter Bidder information below.</t>
  </si>
  <si>
    <t>Company Name:</t>
  </si>
  <si>
    <t>Contact Name:</t>
  </si>
  <si>
    <t>Contact E-Mail:</t>
  </si>
  <si>
    <t>Attach 1 Summary</t>
  </si>
  <si>
    <t>Row</t>
  </si>
  <si>
    <t>Description of Bidder Input</t>
  </si>
  <si>
    <t>Evaluation Quantity</t>
  </si>
  <si>
    <t>Grand Total For Lot</t>
  </si>
  <si>
    <t>Column</t>
  </si>
  <si>
    <t>Column Description</t>
  </si>
  <si>
    <t/>
  </si>
  <si>
    <t>01 - Brake Shoes &amp; Linings</t>
  </si>
  <si>
    <t>07 - Windshield Wipers</t>
  </si>
  <si>
    <t>08 - Fuel Pumps</t>
  </si>
  <si>
    <t>11 - Starters &amp; Alternators</t>
  </si>
  <si>
    <t>20 - Fluids / Chemicals / Lubricants</t>
  </si>
  <si>
    <t xml:space="preserve">Company Name: </t>
  </si>
  <si>
    <t>List Price</t>
  </si>
  <si>
    <t>Reference Part Description</t>
  </si>
  <si>
    <t>NYS Contract Price</t>
  </si>
  <si>
    <t>Bidding Substitute Part?</t>
  </si>
  <si>
    <t>Parts Interchange Document File Name</t>
  </si>
  <si>
    <t>Parts Interchange Document Submitted?</t>
  </si>
  <si>
    <t>Commonly Stocked or Direct Order?</t>
  </si>
  <si>
    <t>Evaluation Price</t>
  </si>
  <si>
    <t>List Price Type</t>
  </si>
  <si>
    <t>PART 1: Enter List Price Type and Bid Percentages in the Yellow cells below</t>
  </si>
  <si>
    <t>PART 2: Enter Part Information, Pricing, Reference Price List Information, and Parts Interchange Information in the Yellow cells below</t>
  </si>
  <si>
    <t>Worksheet</t>
  </si>
  <si>
    <t>Worksheet Description</t>
  </si>
  <si>
    <t>Reference Part Number</t>
  </si>
  <si>
    <t>Substitute Part Number</t>
  </si>
  <si>
    <t>Substitute Part OEM</t>
  </si>
  <si>
    <t>Reference Part OEM</t>
  </si>
  <si>
    <t>NYS Discount Percentage</t>
  </si>
  <si>
    <t>Wagner</t>
  </si>
  <si>
    <t>ProMax</t>
  </si>
  <si>
    <t>Raybestos</t>
  </si>
  <si>
    <t>Bosch Quietcast Friction Pads</t>
  </si>
  <si>
    <t>Carlson Brakes</t>
  </si>
  <si>
    <t>GM</t>
  </si>
  <si>
    <t>Autoline</t>
  </si>
  <si>
    <t>Autopart International</t>
  </si>
  <si>
    <t>Power Stop</t>
  </si>
  <si>
    <t>Best Brakes - Global Pro</t>
  </si>
  <si>
    <t>Monroe</t>
  </si>
  <si>
    <t>Mevotech</t>
  </si>
  <si>
    <t>Gabriel</t>
  </si>
  <si>
    <t>ECCPP</t>
  </si>
  <si>
    <t>Continental Elite</t>
  </si>
  <si>
    <t>Dayco</t>
  </si>
  <si>
    <t>Bosch Wipers</t>
  </si>
  <si>
    <t>Dorman-OE Solutions</t>
  </si>
  <si>
    <t>Delphi</t>
  </si>
  <si>
    <t>Liland</t>
  </si>
  <si>
    <t>MagnaFlow</t>
  </si>
  <si>
    <t>Champion</t>
  </si>
  <si>
    <t>Autolite</t>
  </si>
  <si>
    <t>Wells Vehicle Electronics</t>
  </si>
  <si>
    <t>Denso</t>
  </si>
  <si>
    <t>ZX1680</t>
  </si>
  <si>
    <t>10-1421</t>
  </si>
  <si>
    <t>SGD1719C</t>
  </si>
  <si>
    <t>10-1653</t>
  </si>
  <si>
    <t>Z781</t>
  </si>
  <si>
    <t>BC1084</t>
  </si>
  <si>
    <t>N/A</t>
  </si>
  <si>
    <t>SL2244</t>
  </si>
  <si>
    <t>BH144620</t>
  </si>
  <si>
    <t>FRC11574N</t>
  </si>
  <si>
    <t>1475-274769</t>
  </si>
  <si>
    <t>KOE6405</t>
  </si>
  <si>
    <t>780683FZN</t>
  </si>
  <si>
    <t>GP55054</t>
  </si>
  <si>
    <t>BD126002E</t>
  </si>
  <si>
    <t>CMS501263</t>
  </si>
  <si>
    <t>2701-424153</t>
  </si>
  <si>
    <t>9005L</t>
  </si>
  <si>
    <t>BP3157</t>
  </si>
  <si>
    <t>BLB12181NA</t>
  </si>
  <si>
    <t>211-2</t>
  </si>
  <si>
    <t>1255/H11</t>
  </si>
  <si>
    <t>WX-22-UB</t>
  </si>
  <si>
    <t>U-22R</t>
  </si>
  <si>
    <t>14C-26</t>
  </si>
  <si>
    <t>26A</t>
  </si>
  <si>
    <t>67-33</t>
  </si>
  <si>
    <t>602-214</t>
  </si>
  <si>
    <t>FG1326</t>
  </si>
  <si>
    <t>FI1569</t>
  </si>
  <si>
    <t>FG0890</t>
  </si>
  <si>
    <t>FG1547</t>
  </si>
  <si>
    <t>ILO164</t>
  </si>
  <si>
    <t>FG1354</t>
  </si>
  <si>
    <t>MS97083</t>
  </si>
  <si>
    <t>GN10619</t>
  </si>
  <si>
    <t>APP5863</t>
  </si>
  <si>
    <t>GN10616</t>
  </si>
  <si>
    <t>C1816</t>
  </si>
  <si>
    <t>671-8063</t>
  </si>
  <si>
    <t>Semi-Metallic Disc Brake Pad, Front</t>
  </si>
  <si>
    <t>Ceramic Disc Brake Pad, Front</t>
  </si>
  <si>
    <t>Disc Brake Pad, Service Grade, Ceramic, Rear</t>
  </si>
  <si>
    <t>Disc Brake Pads, Ceramic, Front, 300mm</t>
  </si>
  <si>
    <t>Parking Brake Shoe</t>
  </si>
  <si>
    <t>Disc Brake Pad, Ceramic, Front</t>
  </si>
  <si>
    <t>Disc Brake Caliper Repair Kit</t>
  </si>
  <si>
    <t>Caliper, Front Right</t>
  </si>
  <si>
    <t>Disc Brake Caliper, Front Left, 2 Piston, 330mm Rotor</t>
  </si>
  <si>
    <t>Brake Hydraulic Hose, Front Left</t>
  </si>
  <si>
    <t>Disc Brake Caliper, Right Rear, OptiCal, New</t>
  </si>
  <si>
    <t>Brake Master Cylinder</t>
  </si>
  <si>
    <t>Brake Kit - Pad and Rotor</t>
  </si>
  <si>
    <t>Disc Brake Rotor 11.89" (305mm), 2, Front</t>
  </si>
  <si>
    <t>Disc Brake Rotor (2), Front, 300mm</t>
  </si>
  <si>
    <t>Standard Brake Rotor, Front (2)</t>
  </si>
  <si>
    <t>Disc Brake Rotor, Rear, 5-Stud, 352mm (2)</t>
  </si>
  <si>
    <t>Monroe 911266 Reflex Truck Shock Absorber, Front</t>
  </si>
  <si>
    <t>Lateral Arm, Rear Right Lower Rearward</t>
  </si>
  <si>
    <t>MonroeMatic Plus Shock Absorber, Rear (2)</t>
  </si>
  <si>
    <t>QuickStrut Complete Strut Assembly, Strut &amp; Coil Spring, Front, (2)</t>
  </si>
  <si>
    <t>Guardian Shock Absorber, Rear (2)</t>
  </si>
  <si>
    <t>VSV Shock Absorber, Front (2)</t>
  </si>
  <si>
    <t>Headlight Bulb, Halogen (2)</t>
  </si>
  <si>
    <t>Back Up Light Bulb (1)</t>
  </si>
  <si>
    <t>Turn Signal Bulb, Front (2)</t>
  </si>
  <si>
    <t>Dome Light Bulb</t>
  </si>
  <si>
    <t>Headlight Bulb, Halogen, Low Beam, non-projector (2)</t>
  </si>
  <si>
    <t>Serpentine Belt</t>
  </si>
  <si>
    <t>Curved Radiator Coolant Hose</t>
  </si>
  <si>
    <t>HVAC Heater Outlet Hose</t>
  </si>
  <si>
    <t>Radiator Coolant Hose, Upper</t>
  </si>
  <si>
    <t>Drive Belt Idler Pulley</t>
  </si>
  <si>
    <t>Winter Extreme Wiper Blade 22"</t>
  </si>
  <si>
    <t>Universal Series Refill 22"</t>
  </si>
  <si>
    <t>Wiper Blade 26"</t>
  </si>
  <si>
    <t>Icon Wiper Blade 26"</t>
  </si>
  <si>
    <t>Windshield Washer Pump</t>
  </si>
  <si>
    <t>Windshield Wiper Linkage</t>
  </si>
  <si>
    <t>Fuel Pump Module Assembly</t>
  </si>
  <si>
    <t>Direct Injection High Pressure Fuel Pump</t>
  </si>
  <si>
    <t>Fuel Tank Lock Ring</t>
  </si>
  <si>
    <t>Exhaust System Kit</t>
  </si>
  <si>
    <t>Exhaust Pipe Flange Gasket</t>
  </si>
  <si>
    <t>Exhaust System Kit, Street Series Stainless Cat-Back</t>
  </si>
  <si>
    <t>Exhaust Pipe Flange Gasket, Left</t>
  </si>
  <si>
    <t>Exhaust Manifold Gasket Set</t>
  </si>
  <si>
    <t>Ignition Coil, Left (4)</t>
  </si>
  <si>
    <t>Spark Plug, Platinum Power (16)</t>
  </si>
  <si>
    <t>Double Platinum Spark Plug, 0.030 Gap</t>
  </si>
  <si>
    <t>Ignition Coil (1)</t>
  </si>
  <si>
    <t>Ignition Coil (4)</t>
  </si>
  <si>
    <t>Spark Plug Wire Set, 7mm</t>
  </si>
  <si>
    <t>Medco Tools</t>
  </si>
  <si>
    <t>ATD80330</t>
  </si>
  <si>
    <t>Saber Iight 30-Smd</t>
  </si>
  <si>
    <t xml:space="preserve">Color-Extra Abrasives </t>
  </si>
  <si>
    <t>CX8431</t>
  </si>
  <si>
    <t>36 Grt 2 Grind D</t>
  </si>
  <si>
    <t xml:space="preserve">Preferred Tool </t>
  </si>
  <si>
    <t>LSLTM2000</t>
  </si>
  <si>
    <t>Inspctr Ii Meter</t>
  </si>
  <si>
    <t>Wilmar Products</t>
  </si>
  <si>
    <t>W54204</t>
  </si>
  <si>
    <t>Pro Pistol Grip Grease Gun</t>
  </si>
  <si>
    <t>W747</t>
  </si>
  <si>
    <t>100 Pc Single Edge Razor Blades</t>
  </si>
  <si>
    <t>W85005</t>
  </si>
  <si>
    <t>40" 6-Caster Creeper</t>
  </si>
  <si>
    <t>Power Steering Pump (1989)</t>
  </si>
  <si>
    <t>Power Steering Pump (2016)</t>
  </si>
  <si>
    <t>Power Steering Pump (2005)</t>
  </si>
  <si>
    <t>Steering Gear (2004)</t>
  </si>
  <si>
    <t>Steering Gear (2002)</t>
  </si>
  <si>
    <t>Motormite Products</t>
  </si>
  <si>
    <t>741-644</t>
  </si>
  <si>
    <t>Window Regulator With Motor Assembly</t>
  </si>
  <si>
    <t>Four Seasons</t>
  </si>
  <si>
    <t>Blower Motor Assy /Flanged</t>
  </si>
  <si>
    <t>ACDelco</t>
  </si>
  <si>
    <t>15-81763</t>
  </si>
  <si>
    <t>HVAC Blower Motor</t>
  </si>
  <si>
    <t>Exide Batteries</t>
  </si>
  <si>
    <t>L2/47X</t>
  </si>
  <si>
    <t>EXIDE NASCAR EXTREME 
CCA: 650/ 12 Volts</t>
  </si>
  <si>
    <t>75DTX</t>
  </si>
  <si>
    <t>EXIDE NASCAR EXTREME CCA: 690/ 12 Volts</t>
  </si>
  <si>
    <t>96RC</t>
  </si>
  <si>
    <t>EXIDE CLASSIC CCA:590/ 12 Volts</t>
  </si>
  <si>
    <t>Deka</t>
  </si>
  <si>
    <t> 90C</t>
  </si>
  <si>
    <t>EXIDE CLASSIC CCA:600/ 12 Volts</t>
  </si>
  <si>
    <t>647MF</t>
  </si>
  <si>
    <t xml:space="preserve">Gold/ A3 - Technolgy - Maintenance-Free CCA:650/ 12  Volts </t>
  </si>
  <si>
    <t>9AGM48</t>
  </si>
  <si>
    <t>Ultimate AGM - Maintenace Free - Auto/Light Truck CCA:760/ 12 Volts</t>
  </si>
  <si>
    <t xml:space="preserve">Gates Navigates  </t>
  </si>
  <si>
    <t>Water Pumps (Standard)</t>
  </si>
  <si>
    <t>Cardone</t>
  </si>
  <si>
    <t>55-23318</t>
  </si>
  <si>
    <t>Water Pump - CARDONE Select [New]</t>
  </si>
  <si>
    <t>55-33149</t>
  </si>
  <si>
    <t>55-23517</t>
  </si>
  <si>
    <t>Radiator</t>
  </si>
  <si>
    <t>Koyorad</t>
  </si>
  <si>
    <t>A13103</t>
  </si>
  <si>
    <t>Spectra Premium</t>
  </si>
  <si>
    <t>CU2791</t>
  </si>
  <si>
    <t>CU13398</t>
  </si>
  <si>
    <t>CU13510</t>
  </si>
  <si>
    <t>SBR13103</t>
  </si>
  <si>
    <t>SBR13397</t>
  </si>
  <si>
    <t xml:space="preserve">Sunbelt Radiators Inc. </t>
  </si>
  <si>
    <t>Compressor New/Denso PS</t>
  </si>
  <si>
    <t>Compressor New /Denso10SRE20C</t>
  </si>
  <si>
    <t>Compressor New /Seltec DKS</t>
  </si>
  <si>
    <t>CO 29306C</t>
  </si>
  <si>
    <t xml:space="preserve">UAC </t>
  </si>
  <si>
    <t>CVC Compressor Assembly</t>
  </si>
  <si>
    <t>CO 30017C</t>
  </si>
  <si>
    <t>10SRE20C Compressor Assembly</t>
  </si>
  <si>
    <t>CO 29260C</t>
  </si>
  <si>
    <t>DKS20DT Compressor Assembly</t>
  </si>
  <si>
    <t>Plews Edelmann</t>
  </si>
  <si>
    <t>Valves, Snap-In Valve, TR415
TR 415 1-1/4" Effective length, 50/box.</t>
  </si>
  <si>
    <t>Kex/Perfect Equipment</t>
  </si>
  <si>
    <t>MC050Z</t>
  </si>
  <si>
    <t>Perfect Equipment MCZ WGT ZINC CTD1</t>
  </si>
  <si>
    <t>MC200Z</t>
  </si>
  <si>
    <t>Perfect Equipment Wheel Weights</t>
  </si>
  <si>
    <t>Inflator Gauge, Dual Foot Chuck</t>
  </si>
  <si>
    <t>TPMS12 DE8T-1A180-AA</t>
  </si>
  <si>
    <t xml:space="preserve">Set of 4 Genuine Ford Motorcraft Tire Pressure Sensors </t>
  </si>
  <si>
    <t>Schrader</t>
  </si>
  <si>
    <t>56029398AB</t>
  </si>
  <si>
    <t>29 - Filters</t>
  </si>
  <si>
    <t>STP</t>
  </si>
  <si>
    <t>S2</t>
  </si>
  <si>
    <t>STP Oil Filter</t>
  </si>
  <si>
    <t>Mobil1 Oil Filter</t>
  </si>
  <si>
    <t>Mobil1</t>
  </si>
  <si>
    <t xml:space="preserve">M1-113 </t>
  </si>
  <si>
    <t>K&amp;N</t>
  </si>
  <si>
    <t>High Performance Air Filter</t>
  </si>
  <si>
    <t>Air Filter</t>
  </si>
  <si>
    <t>33-5049</t>
  </si>
  <si>
    <t>Motorcraft</t>
  </si>
  <si>
    <t>Fuel Filter</t>
  </si>
  <si>
    <t>FG-1114</t>
  </si>
  <si>
    <t>SA12112</t>
  </si>
  <si>
    <t>Starter Motor</t>
  </si>
  <si>
    <t>Alternator</t>
  </si>
  <si>
    <t>334-2918</t>
  </si>
  <si>
    <t xml:space="preserve">Remy Power Products </t>
  </si>
  <si>
    <t>Premium Remanufactured Starter</t>
  </si>
  <si>
    <t>National</t>
  </si>
  <si>
    <t>Oil Seal</t>
  </si>
  <si>
    <t>Trucklite</t>
  </si>
  <si>
    <t>Exhaust Pipe Gasket</t>
  </si>
  <si>
    <t xml:space="preserve">CS 26223-1 </t>
  </si>
  <si>
    <t>Conversion Gasket Set</t>
  </si>
  <si>
    <t>HS 26192 PT-5</t>
  </si>
  <si>
    <t>Head Gasket Set</t>
  </si>
  <si>
    <t xml:space="preserve">HS 26541 PT </t>
  </si>
  <si>
    <t xml:space="preserve">CS 26487 </t>
  </si>
  <si>
    <t xml:space="preserve">Wheel Bearing and Hub Assembly </t>
  </si>
  <si>
    <t>Precision</t>
  </si>
  <si>
    <t>ES800515</t>
  </si>
  <si>
    <t>Tie Rod End, Left Outer</t>
  </si>
  <si>
    <t>EV800938</t>
  </si>
  <si>
    <t>Tie Rod End, Inner</t>
  </si>
  <si>
    <t>ES800955</t>
  </si>
  <si>
    <t>RK100002</t>
  </si>
  <si>
    <t>Control Arm, Rear Upper</t>
  </si>
  <si>
    <t>RK622128</t>
  </si>
  <si>
    <t>Control Arm with Ball Joint Assembly</t>
  </si>
  <si>
    <t>RK622788</t>
  </si>
  <si>
    <t>Universal Joint - Standard</t>
  </si>
  <si>
    <t>Universal Joint - Heavy Duty</t>
  </si>
  <si>
    <t>Universal Joint - Premium</t>
  </si>
  <si>
    <t>Universal Joint</t>
  </si>
  <si>
    <t>Spicer</t>
  </si>
  <si>
    <t>5-178X</t>
  </si>
  <si>
    <t>SPL55-3X</t>
  </si>
  <si>
    <t>Halogen Capsule</t>
  </si>
  <si>
    <t>BP7443</t>
  </si>
  <si>
    <t>Standard Light Bulb - Multi Purpose</t>
  </si>
  <si>
    <t>175L</t>
  </si>
  <si>
    <t>7444NA</t>
  </si>
  <si>
    <t>Standard Light Bulb - Multi Purpose, Amber</t>
  </si>
  <si>
    <t>BP9140</t>
  </si>
  <si>
    <t>HST240B</t>
  </si>
  <si>
    <t>Heat Shrink Tubing</t>
  </si>
  <si>
    <t>Standard Motor Products</t>
  </si>
  <si>
    <t>SPP39E</t>
  </si>
  <si>
    <t>Coil Connector</t>
  </si>
  <si>
    <t>SST309</t>
  </si>
  <si>
    <t>Battery Terminal</t>
  </si>
  <si>
    <t>Zendo</t>
  </si>
  <si>
    <t>JHC3205</t>
  </si>
  <si>
    <t>Brass Battery Terminal, Universal Split Barrel Type</t>
  </si>
  <si>
    <t>Trailer Wire Harness</t>
  </si>
  <si>
    <t>JHC3206</t>
  </si>
  <si>
    <t>Stud Type Brass Terminal in Full Copper Plating</t>
  </si>
  <si>
    <t>Wesbar</t>
  </si>
  <si>
    <t>XP5363</t>
  </si>
  <si>
    <t>XP5263</t>
  </si>
  <si>
    <t>XP6043</t>
  </si>
  <si>
    <t>XP5243</t>
  </si>
  <si>
    <t>APP5363</t>
  </si>
  <si>
    <t>Iridium Spark Plug</t>
  </si>
  <si>
    <t>Double Platinum Spark Plug</t>
  </si>
  <si>
    <t>41-125</t>
  </si>
  <si>
    <t>Prestone</t>
  </si>
  <si>
    <t xml:space="preserve">AF-2000 </t>
  </si>
  <si>
    <t>Concentrate Antifreeze/Coolant</t>
  </si>
  <si>
    <t>Rain-X</t>
  </si>
  <si>
    <t>Windshield Washer Fluid</t>
  </si>
  <si>
    <t>Transmission Fluid</t>
  </si>
  <si>
    <t>AS400Y</t>
  </si>
  <si>
    <t>DOT 3 Brake Fluid, 12 oz.</t>
  </si>
  <si>
    <t>STPSYN5W305Q</t>
  </si>
  <si>
    <t>5W30 Synthetic Motor Oil, 5 Quart</t>
  </si>
  <si>
    <t>AS261</t>
  </si>
  <si>
    <t>Power Steering Fluid, 32 oz.</t>
  </si>
  <si>
    <t>Set of 4 Jeep Chrysler Dodge RAM Tire Pressure Sensors</t>
  </si>
  <si>
    <t>Part 1: Enter List Price Type and Bid Percentages</t>
  </si>
  <si>
    <t>Row Description in Column B</t>
  </si>
  <si>
    <t>PART 2: Enter Part Information, Pricing, Reference Price List Information, and Parts Interchange Information</t>
  </si>
  <si>
    <t>B</t>
  </si>
  <si>
    <t>D</t>
  </si>
  <si>
    <t>J</t>
  </si>
  <si>
    <t>K</t>
  </si>
  <si>
    <t>L</t>
  </si>
  <si>
    <t>M</t>
  </si>
  <si>
    <t>N</t>
  </si>
  <si>
    <t>O</t>
  </si>
  <si>
    <t>P</t>
  </si>
  <si>
    <t>Q</t>
  </si>
  <si>
    <t>R</t>
  </si>
  <si>
    <t>S</t>
  </si>
  <si>
    <t>Proposed Service</t>
  </si>
  <si>
    <t>Description of Service</t>
  </si>
  <si>
    <t>Price Structure of Service</t>
  </si>
  <si>
    <t>Reference Document File Name</t>
  </si>
  <si>
    <t>E/F</t>
  </si>
  <si>
    <t>Instructions</t>
  </si>
  <si>
    <t xml:space="preserve">Instructions for completing Bidder Input Worksheets </t>
  </si>
  <si>
    <t>No Bidder input. Populated by OGS. The Part Group identifies the category of the Reference Part Number.</t>
  </si>
  <si>
    <t>A Bidder must select "YES" or "NO" from the drop-down menu in Column G (menu will appear when a yellow-colored cell in Column G is selected) to indicate one of the following:
(1) "YES" means that the Bidder is not offering the exact Reference Part Number, and is instead offering a Substitute.
(2) "NO" means that the Bidder is offering the exact Reference Part Number, and a Substitute is not being offered.</t>
  </si>
  <si>
    <t>If the Bidder answered "YES" to the "Bidding Substitute Part?" question in Column G, then the Bidder must enter the manufacturer name of the Substitute. This field will remain black-colored if the Bidder answered "NO" in Column G.</t>
  </si>
  <si>
    <t>No Bidder input. Populated by OGS. The Evaluation Quantity is based on historic sales and anticipated future needs, and is for evaluation purposes only. It is not a guaranteed purchase under the resultant Contract(s).</t>
  </si>
  <si>
    <t>No Bidder input. Automatically calculated: NYS Contract Price multiplied by the Evaluation Quantity.</t>
  </si>
  <si>
    <t>Light Duty Vehicle Parts</t>
  </si>
  <si>
    <t>Vehicle OEM</t>
  </si>
  <si>
    <t>Mack Trucks Inc.</t>
  </si>
  <si>
    <t>20QE275</t>
  </si>
  <si>
    <t>Governor-Air Compressor w/Gasket</t>
  </si>
  <si>
    <t>8235-KIT8042</t>
  </si>
  <si>
    <t>Kit-Camshaft-FR/RR-1-Axle</t>
  </si>
  <si>
    <t>19QE443RP1</t>
  </si>
  <si>
    <t>Chamber-Spring Brake Comp 30/30</t>
  </si>
  <si>
    <t>Dryer-Air-AD9</t>
  </si>
  <si>
    <t>745-5004341X</t>
  </si>
  <si>
    <t>Valve-Purge-Kit-AD9-Air-Dryer</t>
  </si>
  <si>
    <t>8235-XK3124715QP</t>
  </si>
  <si>
    <t>Shoe-Brake Front-QPlus</t>
  </si>
  <si>
    <t>2104-5676X</t>
  </si>
  <si>
    <t>Ujoint-Driveshaft-Rear-6-1/2 In</t>
  </si>
  <si>
    <t>3398-3600AX</t>
  </si>
  <si>
    <t>Drum-Rear 10 Hole</t>
  </si>
  <si>
    <t>8235-03123399002</t>
  </si>
  <si>
    <t>Drum-Brake Front (After 01-13-1991)</t>
  </si>
  <si>
    <t>Belt-Alternator</t>
  </si>
  <si>
    <t>Belt-Fan</t>
  </si>
  <si>
    <t>5554-3437051</t>
  </si>
  <si>
    <t>Chamber-Brake-Rear-36-36</t>
  </si>
  <si>
    <t>Valve-Spring Brake Relay-SR-7</t>
  </si>
  <si>
    <t>8235-XK3014707QP</t>
  </si>
  <si>
    <t>Shoe-Kit-Brake-Rear-4707-16.5x7</t>
  </si>
  <si>
    <t>Valve-Modulator-ABS-Rear Twist Conn.</t>
  </si>
  <si>
    <t>20QE4194</t>
  </si>
  <si>
    <t>Valve-Relay-Brake-R14</t>
  </si>
  <si>
    <t>Belt-Alternator/AC</t>
  </si>
  <si>
    <t>25QD412</t>
  </si>
  <si>
    <t>Adjuster-Slack Rear</t>
  </si>
  <si>
    <t>301SQ52A</t>
  </si>
  <si>
    <t>King Pin Set</t>
  </si>
  <si>
    <t>215SB169A</t>
  </si>
  <si>
    <t>Thermostat--Kit-w/2-Therm-2 Seals-Gasket</t>
  </si>
  <si>
    <t>Shock Absorber Front</t>
  </si>
  <si>
    <t>Valve-Relay-ABS-Rear R-14</t>
  </si>
  <si>
    <t>Muffler</t>
  </si>
  <si>
    <t>20QE3296BM</t>
  </si>
  <si>
    <t>Valve-Treadle</t>
  </si>
  <si>
    <t>Box-Gear-Steering-L/S</t>
  </si>
  <si>
    <t>2132-8200468</t>
  </si>
  <si>
    <t>Starter</t>
  </si>
  <si>
    <t>Turbo</t>
  </si>
  <si>
    <t>11KB106YX</t>
  </si>
  <si>
    <t>Transmission-T310-Mack</t>
  </si>
  <si>
    <t>Seal Wheel</t>
  </si>
  <si>
    <t>Valve-Hi-Low-Range-Trans</t>
  </si>
  <si>
    <t>Clutch-Fan Assy</t>
  </si>
  <si>
    <t>Adjuster-Slack Front Left/Right</t>
  </si>
  <si>
    <t>745-K079664</t>
  </si>
  <si>
    <t>Valve-ABS Modulator Front</t>
  </si>
  <si>
    <t>Bearing - Outer Wheel</t>
  </si>
  <si>
    <t>Race - Outer Wheel Bearing</t>
  </si>
  <si>
    <t>8236-6535</t>
  </si>
  <si>
    <t>Race-Bearing Outer</t>
  </si>
  <si>
    <t>Navistar International</t>
  </si>
  <si>
    <t>FLT40PLA</t>
  </si>
  <si>
    <t>Clamp-Exhaust-4 In-Step-L10</t>
  </si>
  <si>
    <t>1819733C91</t>
  </si>
  <si>
    <t>Seal Kit-R/Main w/Speedi Slee</t>
  </si>
  <si>
    <t>C1076211</t>
  </si>
  <si>
    <t>Clutch Assy 14 In Pressure Plate and Disc</t>
  </si>
  <si>
    <t>1696766C1</t>
  </si>
  <si>
    <t>Filter-Power Steering Element</t>
  </si>
  <si>
    <t>1696915C91</t>
  </si>
  <si>
    <t>Ujoint-Driveshaft-Rear-5-3/4 In</t>
  </si>
  <si>
    <t>1693495C91</t>
  </si>
  <si>
    <t>Switch-Solenoid-ACC-Feed-Continuous</t>
  </si>
  <si>
    <t>3669086C2</t>
  </si>
  <si>
    <t>2505670C92</t>
  </si>
  <si>
    <t>Switch-Kit-Brake Switch-2-6 PSI Normally Open</t>
  </si>
  <si>
    <t>487731C91</t>
  </si>
  <si>
    <t>Bearing-w/Sleeve Clutch TO</t>
  </si>
  <si>
    <t>C1076835MO</t>
  </si>
  <si>
    <t>Clutch Assy.</t>
  </si>
  <si>
    <t>LNM105611</t>
  </si>
  <si>
    <t>Starter 4200 International</t>
  </si>
  <si>
    <t>ZAJ1428901</t>
  </si>
  <si>
    <t>Chamber-Brake-Fr-Type24-3-In-Long-Stroke</t>
  </si>
  <si>
    <t>3558089C2</t>
  </si>
  <si>
    <t>Shock-Front</t>
  </si>
  <si>
    <t>2021550C2</t>
  </si>
  <si>
    <t>540395C92</t>
  </si>
  <si>
    <t>1670176C2</t>
  </si>
  <si>
    <t>Drum-Brake-Rear</t>
  </si>
  <si>
    <t>2007012C3</t>
  </si>
  <si>
    <t>Drum-Front-4700/F650</t>
  </si>
  <si>
    <t>XK2124702QP</t>
  </si>
  <si>
    <t>Shoe-Brake-Front 15x4-Q-Plus-4702 Series-Set/2-w/Hdwr Kit</t>
  </si>
  <si>
    <t>ZZGC2430XLCW</t>
  </si>
  <si>
    <t>Chamber- Brake GC2430XL HDHO Left Rear</t>
  </si>
  <si>
    <t>CR1608</t>
  </si>
  <si>
    <t>Cap-Hub Oil-Front</t>
  </si>
  <si>
    <t>ZAJ3226951</t>
  </si>
  <si>
    <t>Chamber-Brake  24/30 Long Stroke-Rear</t>
  </si>
  <si>
    <t>3579027C1</t>
  </si>
  <si>
    <t>Switch-Switch</t>
  </si>
  <si>
    <t>3548736C1</t>
  </si>
  <si>
    <t>Valve-Inch Line Quick Release</t>
  </si>
  <si>
    <t>Case IH</t>
  </si>
  <si>
    <t>6106496M92</t>
  </si>
  <si>
    <t>Starter-C70 Tractor</t>
  </si>
  <si>
    <t>87397416</t>
  </si>
  <si>
    <t>Belt-Serpentine w/AC</t>
  </si>
  <si>
    <t>84252208</t>
  </si>
  <si>
    <t>Pad-Brake-Parking</t>
  </si>
  <si>
    <t>14142490</t>
  </si>
  <si>
    <t>Bulb-24V-4W Position</t>
  </si>
  <si>
    <t>OEM Quote Price</t>
  </si>
  <si>
    <t>Reference Price List or OEM Quote File Name</t>
  </si>
  <si>
    <t>NYS Cost-Plus Percentage</t>
  </si>
  <si>
    <t>PART 3: Enter Proposed Services and Price Information</t>
  </si>
  <si>
    <t>Reference Price List or OEM Quote Date (DD/MM/YY)</t>
  </si>
  <si>
    <t>C/D</t>
  </si>
  <si>
    <t>E</t>
  </si>
  <si>
    <t>F</t>
  </si>
  <si>
    <t>Enter the term that identifies the proposed service (e.g., Technician Training Program).</t>
  </si>
  <si>
    <t>Enter a short description of the service (e.g., hands-on and on-line training for automotive technicians)</t>
  </si>
  <si>
    <t>Enter the file name(s) of the electronic documentation submitted with the Bid that gives a complete description of the proposed service, and the price.</t>
  </si>
  <si>
    <t>Reference Document File Name(s)</t>
  </si>
  <si>
    <t>No Bidder input. Automatically calculated: Sum of the Evaluation Prices calculated in Column O.
If "Bid Incomplete" appears in the Cell in Column F, Row 10, that indicates that the Bidder has failed to enter all required information on the worksheet. Failure to enter all required information on the worksheet shall deem the Bid for that Lot non-responsive and shall result in the rejection of the Bid for that Lot.</t>
  </si>
  <si>
    <t>31 - Heavy Duty Parts</t>
  </si>
  <si>
    <t>Lot 2</t>
  </si>
  <si>
    <t>Lot 1</t>
  </si>
  <si>
    <t>Lot 1 and Lot 2 Bidder Worksheet Instructions</t>
  </si>
  <si>
    <t>Bearing-PiLot 2.44 In OD</t>
  </si>
  <si>
    <t>Heavy Duty Vehicle and Heavy Equipment Parts</t>
  </si>
  <si>
    <t>If the Bidder answered "YES" to the "Bidding Substitute Part?" question in Column G, then the Bidder must enter the OEM Part Number for the Substitute Part. This field will remain black-colored if the Bidder answered "NO" in Column G.</t>
  </si>
  <si>
    <t>No Bidder input. Populated by OGS. The Reference Part OEM is the name of the manufacturer of the Part identified by the Reference Part Number in Column D. The Vehicle OEM is the manufacturer of the Vehicle that the Part identified by the Reference Part Number in Column D may be installed on.</t>
  </si>
  <si>
    <t>The Grand Total For Lot is the dollar amount calculated in this IFB to the evaluate a Lot [Automatically calculated: Sum of the Evaluation Prices calculated in Column O]</t>
  </si>
  <si>
    <r>
      <t xml:space="preserve">Bidder Input Worksheet for Lot 1 – </t>
    </r>
    <r>
      <rPr>
        <i/>
        <sz val="10"/>
        <rFont val="Arial"/>
        <family val="2"/>
      </rPr>
      <t>Light Duty Vehicle Parts</t>
    </r>
  </si>
  <si>
    <r>
      <t xml:space="preserve">Bidder Input Worksheet for Lot 2 – </t>
    </r>
    <r>
      <rPr>
        <i/>
        <sz val="10"/>
        <rFont val="Arial"/>
        <family val="2"/>
      </rPr>
      <t>Heavy Duty Vehicle and Heavy Equipment Parts</t>
    </r>
  </si>
  <si>
    <r>
      <t xml:space="preserve">If submitting a Bid for a Lot, Bidder is required to complete the Bidder input worksheet for the Lot (e.g., "Lot 1"). A Bidder is not required to Bid on both Lots.  Any indicators or messages that have been built into the worksheets are informational only and not binding upon the State. Therefore, the existence, or lack of any indicator or message, in no way guarantees the sufficiency or acceptability of the Attachment 1 – </t>
    </r>
    <r>
      <rPr>
        <i/>
        <sz val="10"/>
        <rFont val="Arial"/>
        <family val="2"/>
      </rPr>
      <t>Pricing</t>
    </r>
    <r>
      <rPr>
        <sz val="10"/>
        <rFont val="Arial"/>
        <family val="2"/>
      </rPr>
      <t xml:space="preserve"> submitted by the Bidder. A Bidder is responsible for reviewing the completed Attachment 1 – </t>
    </r>
    <r>
      <rPr>
        <i/>
        <sz val="10"/>
        <rFont val="Arial"/>
        <family val="2"/>
      </rPr>
      <t xml:space="preserve">Pricing </t>
    </r>
    <r>
      <rPr>
        <sz val="10"/>
        <rFont val="Arial"/>
        <family val="2"/>
      </rPr>
      <t>prior to Bid submittal and ensuring that all necessary fields have been populated correctly.</t>
    </r>
  </si>
  <si>
    <t>Reference Part OEM (for Lot 1)
Vehicle OEM (for Lot 2)</t>
  </si>
  <si>
    <r>
      <t xml:space="preserve">This IFB contains a total of two (2) Lots: Lot 1 – </t>
    </r>
    <r>
      <rPr>
        <i/>
        <sz val="10"/>
        <rFont val="Arial"/>
        <family val="2"/>
      </rPr>
      <t>Light Duty Vehicle Parts</t>
    </r>
    <r>
      <rPr>
        <sz val="10"/>
        <rFont val="Arial"/>
        <family val="2"/>
      </rPr>
      <t xml:space="preserve"> and Lot 2 – </t>
    </r>
    <r>
      <rPr>
        <i/>
        <sz val="10"/>
        <rFont val="Arial"/>
        <family val="2"/>
      </rPr>
      <t>Heavy Duty Vehicle and Heavy Equipment Parts</t>
    </r>
    <r>
      <rPr>
        <sz val="10"/>
        <rFont val="Arial"/>
        <family val="2"/>
      </rPr>
      <t xml:space="preserve">. A Bidder is not required to Bid on both Lots. The worksheets in this workbook are described in the table below. Awards will be made in accordance with IFB Section 5 </t>
    </r>
    <r>
      <rPr>
        <i/>
        <sz val="10"/>
        <rFont val="Arial"/>
        <family val="2"/>
      </rPr>
      <t>Method of Award</t>
    </r>
    <r>
      <rPr>
        <sz val="10"/>
        <rFont val="Arial"/>
        <family val="2"/>
      </rPr>
      <t xml:space="preserve">. </t>
    </r>
  </si>
  <si>
    <r>
      <t xml:space="preserve">Summary of Attachment 1 – </t>
    </r>
    <r>
      <rPr>
        <i/>
        <sz val="10"/>
        <rFont val="Arial"/>
        <family val="2"/>
      </rPr>
      <t>Pricing</t>
    </r>
    <r>
      <rPr>
        <sz val="10"/>
        <rFont val="Arial"/>
        <family val="2"/>
      </rPr>
      <t xml:space="preserve"> (this worksheet)</t>
    </r>
  </si>
  <si>
    <t>Instructions for Attachment 1 - PRICING</t>
  </si>
  <si>
    <t>MOOG</t>
  </si>
  <si>
    <t>Fel-Pro</t>
  </si>
  <si>
    <t>Proposed services to be offered under the resultant Contract, including services offered at no additional charge to the Authorized User, must be identified below. Documentation that describes each service, and a Price List for the service, if applicable, must be submitted with the Bid.</t>
  </si>
  <si>
    <t>See "Instructions" worksheet for details about how to complete this "Lot 1" worksheet, and for definitions of terms used on this "Lot 1" worksheet.</t>
  </si>
  <si>
    <t>A Bidder must select "Commonly Stocked" or "Direct Order" from the drop-down menu in Column J (menu will appear when a yellow-colored cell in Column J is selected) to indicate one of the following:
(1) "Commonly Stocked" means that the Part is stocked by the Bidder in its usual course of business at its Bidder Location(s).
(2) "Direct Order" means that the Part is not stocked by the Bidder in its usual course of business at its Bidder Location(s), and that it will be acquired by the Bidder directly from the Part OEM or its Distributor(s).</t>
  </si>
  <si>
    <t>No Bidder input. Automatically calculated as follows:
(1) If the Bidder answered "Commonly Stocked" to the "Commonly Stocked or Direct Order" question in Column J, then the calculation is List Price minus the NYS Discount Percentage indicated by the Bidder in the Cell in Column F, Row 8.
(2) If the Bidder answered "Direct Order" to the "Commonly Stocked or Direct Order" question in Column J, then the calculation is the OEM Quote Price plus the NYS Cost-Plus Percentage indicated by the Bidder in the Cell in Column F, Row 9.</t>
  </si>
  <si>
    <t xml:space="preserve">If the Bidder answered "YES" to the "Bidding Substitute Part?" question in Column G, then the Bidder must submit with its Bid electronic documentation that is sufficient to verify that the Substitute is a Compatible Equivalent to the Referenced Part Number. This field will remain black-colored if the Bidder answered "NO" in Column G.
A Bidder that answered "YES" to the "Bidding Substitute Part?" question in Column G, must select "YES" or "NO" from the drop-down menu in Column R (menu will appear when a yellow-colored cell in Column R is selected) to indicate one of the following:
(1) "YES" means that the Bidder has submitted a Parts Interchange Document with its Bid.
(2) "NO" means that the Bidder has not submitted a Parts Interchange Document with its Bid. If not submitted at the time of Bid opening, the Bidder must provide a Parts Interchange Document upon OGS request. </t>
  </si>
  <si>
    <t>If the Bidder answered "YES" to the "Bidding Substitute Part?" question in Column G, then enter the file name of the Parts Interchange Document provided with the Bid. This field will remain black-colored if the Bidder answered "NO" in Column G.</t>
  </si>
  <si>
    <t>Enter a description of how the service shall be priced for the Contract (e.g., "30% discount from List Price").</t>
  </si>
  <si>
    <r>
      <t xml:space="preserve">A complete Bid includes electronic documentation supporting the List Prices and OEM Quote Prices that have been entered by the Bidder on Attachment 1 – </t>
    </r>
    <r>
      <rPr>
        <i/>
        <sz val="10"/>
        <rFont val="Arial"/>
        <family val="2"/>
      </rPr>
      <t>Pricing</t>
    </r>
    <r>
      <rPr>
        <sz val="10"/>
        <rFont val="Arial"/>
        <family val="2"/>
      </rPr>
      <t>. Enter the file name of either the Reference Price List that includes the List Price for the applicable Part, or the file name of the OEM Quote for the applicable Part.</t>
    </r>
  </si>
  <si>
    <t>Enter either the effective date of the Reference Price List that includes the applicable Part, or the date on the OEM Quote for the applicable Part. Format the date as DD/MM/YY (e.g., August 22, 2018 should be entered as 08/22/18).</t>
  </si>
  <si>
    <t>Identify the name of the type of List Price (e.g., MSRP, Jobber, Dealer) that the NYS Discount Percentage will be applied to for NYS Contract purchases of Commonly Stocked Parts.</t>
  </si>
  <si>
    <r>
      <t xml:space="preserve">Enter the minimum percentage amount that the List Price will be reduced for NYS Contract purchases of Commonly Stocked Parts </t>
    </r>
    <r>
      <rPr>
        <i/>
        <sz val="10"/>
        <rFont val="Arial"/>
        <family val="2"/>
      </rPr>
      <t>[Note: The NYS Discount Percentage is limited to either a whole number (e.g. 55.0%), or a number up to one decimal point (e.g. 55.5%); Type a number only (e.g., 45.5); Do not type a percentage sign (%) after the number; Do not enter a negative number]</t>
    </r>
    <r>
      <rPr>
        <sz val="10"/>
        <rFont val="Arial"/>
        <family val="2"/>
      </rPr>
      <t>. If bidding on both Lot 1 and Lot 2, a Bidder is not required to enter the same NYS Discount Percentage for both Lots.</t>
    </r>
  </si>
  <si>
    <r>
      <t xml:space="preserve">Enter the maximum percentage amount that will be added to the OEM Invoice Price for NYS Contract purchases of Direct Order Parts </t>
    </r>
    <r>
      <rPr>
        <i/>
        <sz val="10"/>
        <rFont val="Arial"/>
        <family val="2"/>
      </rPr>
      <t>[Note: The NYS Cost-Plus Percentage is limited to either a whole number (e.g. 10.0%), or a number up to one decimal point (e.g. 10.5%); Type a number only (e.g., 9.5); Do not type a percentage sign (%) after the number; Do not enter a negative number]</t>
    </r>
    <r>
      <rPr>
        <sz val="10"/>
        <rFont val="Arial"/>
        <family val="2"/>
      </rPr>
      <t>. If bidding on both Lot 1 and Lot 2, a Bidder is not required to enter the same NYS Cost-Plus Percentage for both Lots.</t>
    </r>
  </si>
  <si>
    <r>
      <t xml:space="preserve">Enter the minimum percentage amount that the List Price will be reduced for NYS Contract purchases of Commonly Stocked Parts </t>
    </r>
    <r>
      <rPr>
        <b/>
        <i/>
        <sz val="10"/>
        <color theme="1"/>
        <rFont val="Arial"/>
        <family val="2"/>
      </rPr>
      <t>[Note: Type a number only (e.g., 5.5); Do not type a percentage sign (%) after the number; Do not enter a negative number].</t>
    </r>
  </si>
  <si>
    <r>
      <t xml:space="preserve">Enter the maximum percentage amount that will be added to the OEM Invoice Price for NYS Contract purchases of Direct Order Parts </t>
    </r>
    <r>
      <rPr>
        <b/>
        <i/>
        <sz val="10"/>
        <color theme="1"/>
        <rFont val="Arial"/>
        <family val="2"/>
      </rPr>
      <t>[Note: Type a number only (e.g., 5.5); Do not type a percentage sign (%) after the number; Do not enter a negative number].</t>
    </r>
  </si>
  <si>
    <r>
      <t xml:space="preserve">See "Instructions" worksheet for details about how to complete this "Lot 2" worksheet, and </t>
    </r>
    <r>
      <rPr>
        <b/>
        <sz val="10"/>
        <color theme="1"/>
        <rFont val="Arial"/>
        <family val="2"/>
      </rPr>
      <t>for definitions of terms used on this "Lot 2" worksheet.</t>
    </r>
  </si>
  <si>
    <r>
      <t>The following are completion instructions for the "Lot 1" and "Lot 2" Bidder worksheets. A Bidder completes the applicable yellow-colored cells for each Lot. For definitions of terms, see IFB Section 1.10</t>
    </r>
    <r>
      <rPr>
        <sz val="10"/>
        <color rgb="FFFF0000"/>
        <rFont val="Arial"/>
        <family val="2"/>
      </rPr>
      <t xml:space="preserve"> </t>
    </r>
    <r>
      <rPr>
        <i/>
        <sz val="10"/>
        <rFont val="Arial"/>
        <family val="2"/>
      </rPr>
      <t>Definitions</t>
    </r>
    <r>
      <rPr>
        <sz val="10"/>
        <rFont val="Arial"/>
        <family val="2"/>
      </rPr>
      <t>.
The Bidder company name should appear in the yellow-colored cell beginning in Column C, Row 4, of the "Lot 1" and "Lot 2" worksheets. If it does not, enter the Bidder company name on the "Attach 1 Summary" worksheet (Column C, Row 4), and the Bidder company name will automatically appear on the "Lot 1" and "Lot 2" worksheets.</t>
    </r>
  </si>
  <si>
    <t>18A82000</t>
  </si>
  <si>
    <t>18A81014A</t>
  </si>
  <si>
    <t>Disc Brake Rotor (2), Front</t>
  </si>
  <si>
    <t>Towing Mirrors, Replacement fit for 2002-08 Dodge Ram 1500, Heated, Pair</t>
  </si>
  <si>
    <t>CA11480</t>
  </si>
  <si>
    <t>Fram</t>
  </si>
  <si>
    <t>No Bidder input. Populated by OGS. The Reference Part Number is the Part Number for a Product being evaluated. A Bidder must offer either the referenced Product, or a Substitute.</t>
  </si>
  <si>
    <t xml:space="preserve">No Bidder input. Populated by OGS. The Reference Part Description is a description of the Reference Part Number.  </t>
  </si>
  <si>
    <t>If the Bidder answered "Commonly Stocked" to the "Commonly Stocked or Direct Order" question in Column J, then the Bidder must enter the List Price for the Part. This field will remain black-colored if the Bidder answered "Commonly Stocked" in Column J.
Some Reference Parts that are commonly required in multiple quantities have Reference Part Descriptions that indicate this with notations such as “2”, “(2)”, “(4)”, or “Pair”.  The bidder must enter a List Price (if a Commonly Stocked Part) that reflects the quantity indicated.</t>
  </si>
  <si>
    <t>If the Bidder answered "Direct Order" to the "Commonly Stocked or Direct Order" question in Column J, then the Bidder must enter the price for the Part that has been quoted by the Part OEM or its Distributors for the purposes of this IFB. This field will remain black-colored if the Bidder answered "Direct Order" in Column J.
Some Reference Parts that are commonly required in multiple quantities have Reference Part Descriptions that indicate this with notations such as “2”, “(2)”, “(4)”, or “Pair”.  The bidder must enter an OEM Quote Price (if a Direct Order Part) that reflects the quantity indicated.</t>
  </si>
  <si>
    <t>Group 30310-23123, Vehicle and Equipment Parts and Related Product
Attachment 1 – PRICING (Revised December 7, 2018)</t>
  </si>
  <si>
    <t>Revised December 7,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</si>
</sst>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quot;$&quot;#,##0.00"/>
    <numFmt numFmtId="165" formatCode="mm/dd/yy;@"/>
    <numFmt numFmtId="166" formatCode="0.0%"/>
    <numFmt numFmtId="167" formatCode="General\%"/>
  </numFmts>
  <fonts count="2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name val="Calibri"/>
      <family val="2"/>
      <scheme val="minor"/>
    </font>
    <font>
      <b/>
      <sz val="11"/>
      <name val="Calibri"/>
      <family val="2"/>
      <scheme val="minor"/>
    </font>
    <font>
      <sz val="11"/>
      <name val="Arial"/>
      <family val="2"/>
    </font>
    <font>
      <b/>
      <sz val="10"/>
      <name val="Arial"/>
      <family val="2"/>
    </font>
    <font>
      <sz val="10"/>
      <name val="Arial"/>
      <family val="2"/>
    </font>
    <font>
      <b/>
      <sz val="16"/>
      <name val="Times New Roman"/>
      <family val="1"/>
    </font>
    <font>
      <sz val="16"/>
      <color theme="1"/>
      <name val="Times New Roman"/>
      <family val="1"/>
    </font>
    <font>
      <b/>
      <sz val="16"/>
      <color theme="1"/>
      <name val="Times New Roman"/>
      <family val="1"/>
    </font>
    <font>
      <b/>
      <i/>
      <sz val="16"/>
      <color theme="1"/>
      <name val="Times New Roman"/>
      <family val="1"/>
    </font>
    <font>
      <b/>
      <i/>
      <sz val="10"/>
      <color theme="1"/>
      <name val="Arial"/>
      <family val="2"/>
    </font>
    <font>
      <b/>
      <i/>
      <sz val="10"/>
      <color rgb="FFFF0000"/>
      <name val="Arial"/>
      <family val="2"/>
    </font>
    <font>
      <b/>
      <sz val="10"/>
      <color rgb="FFFF0000"/>
      <name val="Arial"/>
      <family val="2"/>
    </font>
    <font>
      <sz val="12"/>
      <name val="Arial"/>
      <family val="2"/>
    </font>
    <font>
      <b/>
      <sz val="12"/>
      <color theme="0"/>
      <name val="Arial"/>
      <family val="2"/>
    </font>
    <font>
      <sz val="14"/>
      <name val="Calibri"/>
      <family val="2"/>
      <scheme val="minor"/>
    </font>
    <font>
      <b/>
      <sz val="14"/>
      <name val="Arial"/>
      <family val="2"/>
    </font>
    <font>
      <b/>
      <sz val="14"/>
      <name val="Calibri"/>
      <family val="2"/>
      <scheme val="minor"/>
    </font>
    <font>
      <sz val="10"/>
      <color indexed="8"/>
      <name val="Arial"/>
      <family val="2"/>
    </font>
    <font>
      <b/>
      <sz val="10"/>
      <color theme="0"/>
      <name val="Arial"/>
      <family val="2"/>
    </font>
    <font>
      <sz val="10"/>
      <color rgb="FF242729"/>
      <name val="Consolas"/>
      <family val="3"/>
    </font>
    <font>
      <sz val="12"/>
      <color theme="1"/>
      <name val="Arial"/>
      <family val="2"/>
    </font>
    <font>
      <i/>
      <sz val="10"/>
      <name val="Arial"/>
      <family val="2"/>
    </font>
    <font>
      <sz val="10"/>
      <color rgb="FFFF0000"/>
      <name val="Arial"/>
      <family val="2"/>
    </font>
  </fonts>
  <fills count="8">
    <fill>
      <patternFill patternType="none"/>
    </fill>
    <fill>
      <patternFill patternType="gray125"/>
    </fill>
    <fill>
      <patternFill patternType="solid">
        <fgColor rgb="FFFFFF66"/>
        <bgColor indexed="64"/>
      </patternFill>
    </fill>
    <fill>
      <patternFill patternType="solid">
        <fgColor theme="1"/>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thin">
        <color indexed="64"/>
      </top>
      <bottom/>
      <diagonal/>
    </border>
  </borders>
  <cellStyleXfs count="5">
    <xf numFmtId="0" fontId="0" fillId="0" borderId="0"/>
    <xf numFmtId="44" fontId="1" fillId="0" borderId="0" applyFont="0" applyFill="0" applyBorder="0" applyAlignment="0" applyProtection="0"/>
    <xf numFmtId="0" fontId="8" fillId="0" borderId="0">
      <alignment wrapText="1"/>
    </xf>
    <xf numFmtId="0" fontId="1" fillId="0" borderId="0"/>
    <xf numFmtId="9" fontId="1" fillId="0" borderId="0" applyFont="0" applyFill="0" applyBorder="0" applyAlignment="0" applyProtection="0"/>
  </cellStyleXfs>
  <cellXfs count="153">
    <xf numFmtId="0" fontId="0" fillId="0" borderId="0" xfId="0"/>
    <xf numFmtId="0" fontId="5" fillId="0" borderId="0" xfId="0" applyFont="1" applyAlignment="1" applyProtection="1">
      <alignment horizontal="left" vertical="center"/>
    </xf>
    <xf numFmtId="0" fontId="4" fillId="0" borderId="0" xfId="0" applyFont="1" applyProtection="1"/>
    <xf numFmtId="0" fontId="7" fillId="0" borderId="1" xfId="2" applyFont="1" applyFill="1" applyBorder="1" applyAlignment="1" applyProtection="1">
      <alignment horizontal="left" vertical="center"/>
    </xf>
    <xf numFmtId="0" fontId="7" fillId="0" borderId="0" xfId="2" applyFont="1" applyFill="1" applyAlignment="1" applyProtection="1">
      <alignment vertical="top" wrapText="1"/>
    </xf>
    <xf numFmtId="0" fontId="7" fillId="4" borderId="1" xfId="2" applyFont="1" applyFill="1" applyBorder="1" applyAlignment="1" applyProtection="1">
      <alignment horizontal="left" vertical="center"/>
      <protection locked="0"/>
    </xf>
    <xf numFmtId="0" fontId="8" fillId="0" borderId="0" xfId="0" applyFont="1" applyProtection="1"/>
    <xf numFmtId="0" fontId="4" fillId="0" borderId="0" xfId="0" applyFont="1" applyProtection="1">
      <protection hidden="1"/>
    </xf>
    <xf numFmtId="0" fontId="4" fillId="0" borderId="0" xfId="0" applyFont="1" applyAlignment="1" applyProtection="1">
      <alignment horizontal="left" vertical="center"/>
    </xf>
    <xf numFmtId="0" fontId="4" fillId="0" borderId="0" xfId="0" applyFont="1" applyAlignment="1" applyProtection="1">
      <alignment horizontal="left" vertical="center"/>
      <protection hidden="1"/>
    </xf>
    <xf numFmtId="0" fontId="4" fillId="0" borderId="0" xfId="0" applyFont="1" applyAlignment="1" applyProtection="1">
      <alignment vertical="center"/>
    </xf>
    <xf numFmtId="0" fontId="4" fillId="0" borderId="0" xfId="0" applyFont="1" applyAlignment="1" applyProtection="1">
      <alignment vertical="center"/>
      <protection hidden="1"/>
    </xf>
    <xf numFmtId="0" fontId="4" fillId="0" borderId="0" xfId="0" applyFont="1" applyAlignment="1" applyProtection="1">
      <alignment vertical="top"/>
    </xf>
    <xf numFmtId="0" fontId="4" fillId="0" borderId="0" xfId="0" applyFont="1" applyAlignment="1" applyProtection="1">
      <alignment vertical="top"/>
      <protection hidden="1"/>
    </xf>
    <xf numFmtId="0" fontId="7" fillId="0" borderId="5" xfId="0" applyFont="1" applyBorder="1" applyAlignment="1" applyProtection="1">
      <alignment vertical="center" wrapText="1"/>
    </xf>
    <xf numFmtId="0" fontId="8" fillId="0" borderId="9" xfId="0" applyFont="1" applyBorder="1" applyAlignment="1" applyProtection="1">
      <alignment vertical="center" wrapText="1"/>
    </xf>
    <xf numFmtId="0" fontId="8" fillId="0" borderId="10" xfId="0" applyFont="1" applyBorder="1" applyAlignment="1" applyProtection="1">
      <alignment vertical="center" wrapText="1"/>
    </xf>
    <xf numFmtId="0" fontId="8" fillId="0" borderId="5"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0" xfId="0" applyFont="1" applyBorder="1" applyAlignment="1" applyProtection="1">
      <alignment vertical="center" wrapText="1"/>
    </xf>
    <xf numFmtId="0" fontId="8" fillId="0" borderId="5" xfId="0" applyFont="1" applyFill="1" applyBorder="1" applyAlignment="1" applyProtection="1">
      <alignment vertical="center" wrapText="1"/>
    </xf>
    <xf numFmtId="0" fontId="2" fillId="0" borderId="0" xfId="0" applyFont="1" applyAlignment="1" applyProtection="1">
      <alignment vertical="top"/>
      <protection hidden="1"/>
    </xf>
    <xf numFmtId="0" fontId="2" fillId="2" borderId="1" xfId="0" applyFont="1" applyFill="1" applyBorder="1" applyAlignment="1" applyProtection="1">
      <alignment vertical="top"/>
      <protection locked="0"/>
    </xf>
    <xf numFmtId="0" fontId="2" fillId="2" borderId="1" xfId="0" applyFont="1" applyFill="1" applyBorder="1" applyAlignment="1" applyProtection="1">
      <alignment vertical="top" wrapText="1"/>
      <protection locked="0"/>
    </xf>
    <xf numFmtId="0" fontId="15" fillId="0" borderId="0" xfId="0" applyFont="1" applyAlignment="1" applyProtection="1">
      <alignment vertical="top"/>
      <protection hidden="1"/>
    </xf>
    <xf numFmtId="0" fontId="3" fillId="0" borderId="0" xfId="0" applyFont="1" applyAlignment="1" applyProtection="1">
      <alignment vertical="top"/>
      <protection hidden="1"/>
    </xf>
    <xf numFmtId="0" fontId="16" fillId="0" borderId="0" xfId="0" applyFont="1" applyProtection="1"/>
    <xf numFmtId="0" fontId="2" fillId="0" borderId="0" xfId="0" applyFont="1" applyAlignment="1" applyProtection="1">
      <alignment horizontal="left" vertical="center"/>
      <protection hidden="1"/>
    </xf>
    <xf numFmtId="0" fontId="2" fillId="0" borderId="0" xfId="0" applyFont="1" applyAlignment="1" applyProtection="1">
      <alignment horizontal="left" vertical="top"/>
      <protection hidden="1"/>
    </xf>
    <xf numFmtId="0" fontId="16" fillId="0" borderId="0" xfId="0" applyFont="1" applyAlignment="1" applyProtection="1">
      <alignment horizontal="left"/>
    </xf>
    <xf numFmtId="0" fontId="14" fillId="0" borderId="0" xfId="0" applyFont="1" applyAlignment="1" applyProtection="1">
      <alignment horizontal="left" vertical="top" wrapText="1"/>
      <protection hidden="1"/>
    </xf>
    <xf numFmtId="0" fontId="2" fillId="2" borderId="1" xfId="0" applyFont="1" applyFill="1" applyBorder="1" applyAlignment="1" applyProtection="1">
      <alignment horizontal="left" vertical="top" wrapText="1"/>
      <protection locked="0"/>
    </xf>
    <xf numFmtId="165" fontId="2" fillId="0" borderId="0" xfId="0" applyNumberFormat="1" applyFont="1" applyAlignment="1" applyProtection="1">
      <alignment horizontal="left" vertical="top"/>
      <protection hidden="1"/>
    </xf>
    <xf numFmtId="165" fontId="16" fillId="0" borderId="0" xfId="0" applyNumberFormat="1" applyFont="1" applyAlignment="1" applyProtection="1">
      <alignment horizontal="left"/>
    </xf>
    <xf numFmtId="0" fontId="13" fillId="0" borderId="0" xfId="0" applyFont="1" applyBorder="1" applyAlignment="1" applyProtection="1">
      <alignment horizontal="left" vertical="top"/>
    </xf>
    <xf numFmtId="164" fontId="2" fillId="2" borderId="1" xfId="0" applyNumberFormat="1"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center"/>
      <protection hidden="1"/>
    </xf>
    <xf numFmtId="0" fontId="11" fillId="6" borderId="1" xfId="0" applyFont="1" applyFill="1" applyBorder="1" applyAlignment="1" applyProtection="1">
      <alignment horizontal="left" vertical="center"/>
      <protection hidden="1"/>
    </xf>
    <xf numFmtId="0" fontId="12" fillId="0" borderId="0" xfId="0" applyFont="1" applyFill="1" applyBorder="1" applyAlignment="1" applyProtection="1">
      <alignment horizontal="left" vertical="center"/>
    </xf>
    <xf numFmtId="165" fontId="10" fillId="0" borderId="0" xfId="0" applyNumberFormat="1" applyFont="1" applyFill="1" applyBorder="1" applyAlignment="1" applyProtection="1">
      <alignment horizontal="left" vertical="center"/>
      <protection hidden="1"/>
    </xf>
    <xf numFmtId="0" fontId="10" fillId="0" borderId="0" xfId="0" applyFont="1" applyFill="1" applyBorder="1" applyAlignment="1" applyProtection="1">
      <alignment horizontal="right" vertical="center"/>
      <protection hidden="1"/>
    </xf>
    <xf numFmtId="0" fontId="2" fillId="0" borderId="0" xfId="0" applyFont="1" applyAlignment="1" applyProtection="1">
      <alignment horizontal="right" vertical="top"/>
      <protection hidden="1"/>
    </xf>
    <xf numFmtId="0" fontId="16" fillId="0" borderId="0" xfId="0" applyFont="1" applyAlignment="1" applyProtection="1">
      <alignment horizontal="right"/>
    </xf>
    <xf numFmtId="164" fontId="2" fillId="2" borderId="1" xfId="0" applyNumberFormat="1" applyFont="1" applyFill="1" applyBorder="1" applyAlignment="1" applyProtection="1">
      <alignment horizontal="right" vertical="top"/>
      <protection locked="0"/>
    </xf>
    <xf numFmtId="164" fontId="2" fillId="0" borderId="1" xfId="0" applyNumberFormat="1" applyFont="1" applyBorder="1" applyAlignment="1" applyProtection="1">
      <alignment horizontal="right" vertical="top"/>
      <protection hidden="1"/>
    </xf>
    <xf numFmtId="1" fontId="10" fillId="0" borderId="0" xfId="0" applyNumberFormat="1" applyFont="1" applyFill="1" applyBorder="1" applyAlignment="1" applyProtection="1">
      <alignment horizontal="center" vertical="center"/>
      <protection hidden="1"/>
    </xf>
    <xf numFmtId="1" fontId="2" fillId="0" borderId="0" xfId="0" applyNumberFormat="1" applyFont="1" applyAlignment="1" applyProtection="1">
      <alignment horizontal="center" vertical="top"/>
      <protection hidden="1"/>
    </xf>
    <xf numFmtId="1" fontId="16" fillId="0" borderId="0" xfId="0" applyNumberFormat="1" applyFont="1" applyAlignment="1" applyProtection="1">
      <alignment horizontal="center"/>
    </xf>
    <xf numFmtId="1" fontId="2" fillId="0" borderId="1" xfId="0" applyNumberFormat="1" applyFont="1" applyBorder="1" applyAlignment="1" applyProtection="1">
      <alignment horizontal="center" vertical="top"/>
      <protection hidden="1"/>
    </xf>
    <xf numFmtId="0" fontId="2" fillId="0" borderId="0" xfId="0" applyFont="1" applyAlignment="1" applyProtection="1">
      <alignment vertical="center"/>
      <protection hidden="1"/>
    </xf>
    <xf numFmtId="0" fontId="2" fillId="0" borderId="0" xfId="0" applyFont="1" applyAlignment="1" applyProtection="1">
      <alignment horizontal="right" vertical="center"/>
      <protection hidden="1"/>
    </xf>
    <xf numFmtId="1" fontId="2" fillId="0" borderId="0" xfId="0" applyNumberFormat="1" applyFont="1" applyAlignment="1" applyProtection="1">
      <alignment horizontal="center" vertical="center"/>
      <protection hidden="1"/>
    </xf>
    <xf numFmtId="0" fontId="13" fillId="0" borderId="0" xfId="0" applyFont="1" applyBorder="1" applyAlignment="1" applyProtection="1">
      <alignment horizontal="left" vertical="center"/>
    </xf>
    <xf numFmtId="165" fontId="2" fillId="0" borderId="0" xfId="0" applyNumberFormat="1" applyFont="1" applyAlignment="1" applyProtection="1">
      <alignment horizontal="left" vertical="center"/>
      <protection hidden="1"/>
    </xf>
    <xf numFmtId="0" fontId="3" fillId="0" borderId="0" xfId="0" applyFont="1" applyAlignment="1" applyProtection="1">
      <alignment vertical="center"/>
      <protection hidden="1"/>
    </xf>
    <xf numFmtId="0" fontId="3" fillId="7" borderId="1" xfId="0" applyFont="1" applyFill="1" applyBorder="1" applyAlignment="1" applyProtection="1">
      <alignment horizontal="left" vertical="center" wrapText="1"/>
      <protection hidden="1"/>
    </xf>
    <xf numFmtId="1" fontId="3" fillId="7" borderId="1" xfId="0" applyNumberFormat="1" applyFont="1" applyFill="1" applyBorder="1" applyAlignment="1" applyProtection="1">
      <alignment horizontal="left" vertical="center" wrapText="1"/>
      <protection hidden="1"/>
    </xf>
    <xf numFmtId="165" fontId="3" fillId="7" borderId="1" xfId="0" applyNumberFormat="1" applyFont="1" applyFill="1" applyBorder="1" applyAlignment="1" applyProtection="1">
      <alignment horizontal="left" vertical="center" wrapText="1"/>
      <protection hidden="1"/>
    </xf>
    <xf numFmtId="164" fontId="2" fillId="0" borderId="0" xfId="0" applyNumberFormat="1" applyFont="1" applyAlignment="1" applyProtection="1">
      <alignment horizontal="left" vertical="top"/>
      <protection hidden="1"/>
    </xf>
    <xf numFmtId="0" fontId="2" fillId="0" borderId="1" xfId="0" applyFont="1" applyFill="1" applyBorder="1" applyAlignment="1" applyProtection="1">
      <alignment vertical="top"/>
      <protection hidden="1"/>
    </xf>
    <xf numFmtId="0" fontId="2" fillId="0" borderId="1" xfId="0" applyFont="1" applyFill="1" applyBorder="1" applyAlignment="1" applyProtection="1">
      <alignment horizontal="left" vertical="top"/>
      <protection hidden="1"/>
    </xf>
    <xf numFmtId="0" fontId="2" fillId="0" borderId="1" xfId="0" applyNumberFormat="1" applyFont="1" applyFill="1" applyBorder="1" applyAlignment="1" applyProtection="1">
      <alignment horizontal="left" vertical="top"/>
      <protection hidden="1"/>
    </xf>
    <xf numFmtId="0" fontId="2" fillId="0" borderId="1" xfId="0" applyFont="1" applyFill="1" applyBorder="1" applyAlignment="1" applyProtection="1">
      <alignment horizontal="left" vertical="top" wrapText="1"/>
      <protection hidden="1"/>
    </xf>
    <xf numFmtId="0" fontId="11" fillId="6" borderId="2" xfId="0" applyFont="1" applyFill="1" applyBorder="1" applyAlignment="1" applyProtection="1">
      <alignment vertical="center"/>
      <protection hidden="1"/>
    </xf>
    <xf numFmtId="0" fontId="11" fillId="6" borderId="3" xfId="0" applyFont="1" applyFill="1" applyBorder="1" applyAlignment="1" applyProtection="1">
      <alignment vertical="center"/>
      <protection hidden="1"/>
    </xf>
    <xf numFmtId="0" fontId="18" fillId="0" borderId="0" xfId="0" applyFont="1" applyProtection="1"/>
    <xf numFmtId="0" fontId="19" fillId="7" borderId="1" xfId="0" applyFont="1" applyFill="1" applyBorder="1" applyProtection="1"/>
    <xf numFmtId="0" fontId="20" fillId="7" borderId="1" xfId="0" applyFont="1" applyFill="1" applyBorder="1" applyProtection="1"/>
    <xf numFmtId="0" fontId="18" fillId="0" borderId="0" xfId="0" applyFont="1" applyProtection="1">
      <protection hidden="1"/>
    </xf>
    <xf numFmtId="0" fontId="7" fillId="0" borderId="9"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14" fillId="0" borderId="0" xfId="0" applyFont="1" applyAlignment="1" applyProtection="1">
      <alignment horizontal="left" vertical="center" wrapText="1"/>
      <protection hidden="1"/>
    </xf>
    <xf numFmtId="0" fontId="15" fillId="0" borderId="0" xfId="0" applyFont="1" applyAlignment="1" applyProtection="1">
      <alignment horizontal="right" vertical="center"/>
      <protection hidden="1"/>
    </xf>
    <xf numFmtId="1" fontId="2" fillId="0" borderId="0" xfId="0" applyNumberFormat="1" applyFont="1" applyAlignment="1" applyProtection="1">
      <alignment horizontal="left" vertical="center"/>
      <protection hidden="1"/>
    </xf>
    <xf numFmtId="0" fontId="8" fillId="0" borderId="8" xfId="0" applyFont="1" applyBorder="1" applyAlignment="1" applyProtection="1">
      <alignment vertical="center" wrapText="1"/>
    </xf>
    <xf numFmtId="0" fontId="7" fillId="7" borderId="5" xfId="0" applyFont="1" applyFill="1" applyBorder="1" applyAlignment="1" applyProtection="1">
      <alignment vertical="center" wrapText="1"/>
    </xf>
    <xf numFmtId="0" fontId="7" fillId="7" borderId="6" xfId="0" applyFont="1" applyFill="1" applyBorder="1" applyAlignment="1" applyProtection="1">
      <alignment vertical="center" wrapText="1"/>
    </xf>
    <xf numFmtId="0" fontId="7" fillId="7" borderId="15" xfId="0" applyFont="1" applyFill="1" applyBorder="1" applyAlignment="1" applyProtection="1">
      <alignment vertical="center" wrapText="1"/>
    </xf>
    <xf numFmtId="0" fontId="7" fillId="7" borderId="16" xfId="0" applyFont="1" applyFill="1" applyBorder="1" applyAlignment="1" applyProtection="1">
      <alignment vertical="center" wrapText="1"/>
    </xf>
    <xf numFmtId="0" fontId="22" fillId="0" borderId="0" xfId="0" applyFont="1" applyAlignment="1" applyProtection="1">
      <alignment horizontal="right" vertical="top"/>
      <protection hidden="1"/>
    </xf>
    <xf numFmtId="165" fontId="2" fillId="0" borderId="1" xfId="0" applyNumberFormat="1" applyFont="1" applyFill="1" applyBorder="1" applyAlignment="1" applyProtection="1">
      <alignment horizontal="left" vertical="center" wrapText="1"/>
      <protection hidden="1"/>
    </xf>
    <xf numFmtId="166" fontId="2" fillId="0" borderId="0" xfId="0" applyNumberFormat="1" applyFont="1" applyAlignment="1" applyProtection="1">
      <alignment horizontal="left" vertical="top"/>
      <protection hidden="1"/>
    </xf>
    <xf numFmtId="164" fontId="3" fillId="0" borderId="12" xfId="0" applyNumberFormat="1" applyFont="1" applyFill="1" applyBorder="1" applyAlignment="1" applyProtection="1">
      <alignment horizontal="center" vertical="center" wrapText="1"/>
      <protection hidden="1"/>
    </xf>
    <xf numFmtId="0" fontId="3" fillId="0" borderId="12" xfId="0" applyFont="1" applyBorder="1" applyAlignment="1" applyProtection="1">
      <alignment vertical="center" wrapText="1"/>
      <protection hidden="1"/>
    </xf>
    <xf numFmtId="0" fontId="3" fillId="0" borderId="1" xfId="0" applyFont="1" applyBorder="1" applyAlignment="1" applyProtection="1">
      <alignment vertical="center" wrapText="1"/>
      <protection hidden="1"/>
    </xf>
    <xf numFmtId="0" fontId="2" fillId="2" borderId="1" xfId="0" applyNumberFormat="1"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center"/>
      <protection hidden="1"/>
    </xf>
    <xf numFmtId="0" fontId="6" fillId="0" borderId="0" xfId="0" applyFont="1" applyAlignment="1" applyProtection="1">
      <alignment vertical="center"/>
    </xf>
    <xf numFmtId="0" fontId="8"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vertical="top"/>
    </xf>
    <xf numFmtId="0" fontId="8" fillId="0" borderId="0" xfId="0" applyFont="1" applyAlignment="1" applyProtection="1">
      <alignment vertical="top"/>
    </xf>
    <xf numFmtId="0" fontId="7" fillId="7" borderId="1" xfId="0" applyFont="1" applyFill="1" applyBorder="1" applyAlignment="1" applyProtection="1">
      <alignment horizontal="left" vertical="center" wrapText="1" indent="1"/>
    </xf>
    <xf numFmtId="0" fontId="6" fillId="0" borderId="0" xfId="0" applyFont="1" applyAlignment="1" applyProtection="1">
      <alignment vertical="top"/>
    </xf>
    <xf numFmtId="44" fontId="8" fillId="0" borderId="1" xfId="1" applyFont="1" applyFill="1" applyBorder="1" applyAlignment="1" applyProtection="1">
      <alignment horizontal="left" vertical="center"/>
    </xf>
    <xf numFmtId="0" fontId="8" fillId="5" borderId="1" xfId="1" applyNumberFormat="1" applyFont="1" applyFill="1" applyBorder="1" applyAlignment="1" applyProtection="1">
      <alignment horizontal="left" vertical="center" indent="1"/>
    </xf>
    <xf numFmtId="0" fontId="8" fillId="0" borderId="1" xfId="1" applyNumberFormat="1" applyFont="1" applyFill="1" applyBorder="1" applyAlignment="1" applyProtection="1">
      <alignment horizontal="left" vertical="center" indent="1"/>
    </xf>
    <xf numFmtId="0" fontId="8" fillId="0" borderId="0" xfId="0" applyFont="1" applyAlignment="1" applyProtection="1">
      <alignment horizontal="left" vertical="top" indent="1"/>
    </xf>
    <xf numFmtId="0" fontId="3" fillId="4" borderId="12" xfId="0" applyFont="1" applyFill="1" applyBorder="1" applyAlignment="1" applyProtection="1">
      <alignment horizontal="center" vertical="center" wrapText="1"/>
      <protection locked="0" hidden="1"/>
    </xf>
    <xf numFmtId="167" fontId="3" fillId="4" borderId="12" xfId="4" applyNumberFormat="1" applyFont="1" applyFill="1" applyBorder="1" applyAlignment="1" applyProtection="1">
      <alignment horizontal="center" vertical="center"/>
      <protection locked="0" hidden="1"/>
    </xf>
    <xf numFmtId="0" fontId="2" fillId="4" borderId="1" xfId="0" applyFont="1" applyFill="1" applyBorder="1" applyAlignment="1" applyProtection="1">
      <alignment horizontal="left" vertical="top"/>
      <protection locked="0" hidden="1"/>
    </xf>
    <xf numFmtId="166" fontId="23" fillId="0" borderId="0" xfId="0" applyNumberFormat="1" applyFont="1" applyAlignment="1" applyProtection="1">
      <alignment horizontal="left" vertical="center"/>
    </xf>
    <xf numFmtId="0" fontId="24" fillId="0" borderId="0" xfId="0" applyFont="1" applyAlignment="1" applyProtection="1">
      <alignment vertical="center"/>
    </xf>
    <xf numFmtId="0" fontId="8" fillId="0"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top"/>
    </xf>
    <xf numFmtId="0" fontId="8" fillId="0" borderId="1" xfId="3" applyFont="1" applyBorder="1" applyAlignment="1" applyProtection="1">
      <alignment horizontal="left" vertical="top"/>
    </xf>
    <xf numFmtId="49" fontId="8" fillId="0" borderId="1" xfId="3" applyNumberFormat="1" applyFont="1" applyBorder="1" applyAlignment="1" applyProtection="1">
      <alignment horizontal="left" vertical="top"/>
    </xf>
    <xf numFmtId="0" fontId="2" fillId="0" borderId="1" xfId="0" applyFont="1" applyBorder="1" applyAlignment="1" applyProtection="1">
      <alignment horizontal="center" vertical="top"/>
    </xf>
    <xf numFmtId="49" fontId="8" fillId="0" borderId="1" xfId="3" applyNumberFormat="1" applyFont="1" applyFill="1" applyBorder="1" applyAlignment="1" applyProtection="1">
      <alignment horizontal="left" vertical="top"/>
    </xf>
    <xf numFmtId="49" fontId="21" fillId="0" borderId="1" xfId="0" applyNumberFormat="1" applyFont="1" applyFill="1" applyBorder="1" applyAlignment="1" applyProtection="1">
      <alignment horizontal="left" vertical="top"/>
    </xf>
    <xf numFmtId="0" fontId="8" fillId="0" borderId="1" xfId="0" applyFont="1" applyFill="1" applyBorder="1" applyAlignment="1" applyProtection="1">
      <alignment horizontal="left" vertical="top"/>
    </xf>
    <xf numFmtId="49" fontId="8" fillId="0" borderId="1" xfId="0" applyNumberFormat="1" applyFont="1" applyBorder="1" applyAlignment="1" applyProtection="1">
      <alignment horizontal="left" vertical="top"/>
    </xf>
    <xf numFmtId="49" fontId="8" fillId="0" borderId="1" xfId="0" applyNumberFormat="1" applyFont="1" applyFill="1" applyBorder="1" applyAlignment="1" applyProtection="1">
      <alignment horizontal="left" vertical="top"/>
    </xf>
    <xf numFmtId="164" fontId="7" fillId="0" borderId="12" xfId="0" applyNumberFormat="1" applyFont="1" applyFill="1" applyBorder="1" applyAlignment="1" applyProtection="1">
      <alignment horizontal="center" vertical="center" wrapText="1"/>
      <protection hidden="1"/>
    </xf>
    <xf numFmtId="167" fontId="7" fillId="4" borderId="12" xfId="4" applyNumberFormat="1" applyFont="1" applyFill="1" applyBorder="1" applyAlignment="1" applyProtection="1">
      <alignment horizontal="center" vertical="center"/>
      <protection locked="0" hidden="1"/>
    </xf>
    <xf numFmtId="165" fontId="2" fillId="2" borderId="1" xfId="0" applyNumberFormat="1" applyFont="1" applyFill="1" applyBorder="1" applyAlignment="1" applyProtection="1">
      <alignment horizontal="left" vertical="top" wrapText="1"/>
      <protection locked="0"/>
    </xf>
    <xf numFmtId="0" fontId="8" fillId="0" borderId="0" xfId="2" applyFont="1" applyFill="1" applyAlignment="1" applyProtection="1">
      <alignment horizontal="left" vertical="top" wrapText="1"/>
    </xf>
    <xf numFmtId="0" fontId="9" fillId="6" borderId="1" xfId="0" applyFont="1" applyFill="1" applyBorder="1" applyAlignment="1" applyProtection="1">
      <alignment horizontal="center" vertical="center" wrapText="1"/>
    </xf>
    <xf numFmtId="0" fontId="7" fillId="7" borderId="8" xfId="0" applyFont="1" applyFill="1" applyBorder="1" applyAlignment="1" applyProtection="1">
      <alignment horizontal="left" vertical="center" wrapText="1"/>
    </xf>
    <xf numFmtId="0" fontId="7" fillId="7" borderId="7" xfId="0" applyFont="1" applyFill="1" applyBorder="1" applyAlignment="1" applyProtection="1">
      <alignment horizontal="left" vertical="center" wrapText="1"/>
    </xf>
    <xf numFmtId="0" fontId="7" fillId="7" borderId="6" xfId="0" applyFont="1" applyFill="1" applyBorder="1" applyAlignment="1" applyProtection="1">
      <alignment horizontal="left" vertical="center" wrapText="1"/>
    </xf>
    <xf numFmtId="49" fontId="7" fillId="0" borderId="14" xfId="0" applyNumberFormat="1" applyFont="1" applyBorder="1" applyAlignment="1" applyProtection="1">
      <alignment horizontal="right" vertical="center" wrapText="1"/>
    </xf>
    <xf numFmtId="0" fontId="8" fillId="0" borderId="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2" fillId="0" borderId="2" xfId="0" applyFont="1" applyFill="1" applyBorder="1" applyAlignment="1" applyProtection="1">
      <alignment horizontal="left" vertical="top"/>
      <protection hidden="1"/>
    </xf>
    <xf numFmtId="0" fontId="2" fillId="0" borderId="4" xfId="0" applyFont="1" applyFill="1" applyBorder="1" applyAlignment="1" applyProtection="1">
      <alignment horizontal="left" vertical="top"/>
      <protection hidden="1"/>
    </xf>
    <xf numFmtId="0" fontId="2" fillId="0" borderId="2" xfId="0" applyFont="1" applyFill="1" applyBorder="1" applyAlignment="1" applyProtection="1">
      <alignment horizontal="left" vertical="top" wrapText="1"/>
      <protection hidden="1"/>
    </xf>
    <xf numFmtId="0" fontId="2" fillId="0" borderId="4" xfId="0" applyFont="1" applyFill="1" applyBorder="1" applyAlignment="1" applyProtection="1">
      <alignment horizontal="left" vertical="top" wrapText="1"/>
    </xf>
    <xf numFmtId="0" fontId="2" fillId="0" borderId="4" xfId="0" applyFont="1" applyBorder="1" applyAlignment="1" applyProtection="1">
      <alignment horizontal="left" vertical="top" wrapText="1"/>
    </xf>
    <xf numFmtId="0" fontId="11" fillId="6" borderId="2" xfId="0" applyFont="1" applyFill="1" applyBorder="1" applyAlignment="1" applyProtection="1">
      <alignment horizontal="left" vertical="center"/>
      <protection hidden="1"/>
    </xf>
    <xf numFmtId="0" fontId="11" fillId="6" borderId="3" xfId="0" applyFont="1" applyFill="1" applyBorder="1" applyAlignment="1" applyProtection="1">
      <alignment horizontal="left" vertical="center"/>
      <protection hidden="1"/>
    </xf>
    <xf numFmtId="0" fontId="11" fillId="6" borderId="4" xfId="0" applyFont="1" applyFill="1" applyBorder="1" applyAlignment="1" applyProtection="1">
      <alignment horizontal="left" vertical="center"/>
      <protection hidden="1"/>
    </xf>
    <xf numFmtId="0" fontId="3" fillId="4" borderId="2" xfId="0" applyFont="1" applyFill="1" applyBorder="1" applyAlignment="1" applyProtection="1">
      <alignment horizontal="left" vertical="top"/>
      <protection hidden="1"/>
    </xf>
    <xf numFmtId="0" fontId="3" fillId="4" borderId="3" xfId="0" applyFont="1" applyFill="1" applyBorder="1" applyAlignment="1" applyProtection="1">
      <alignment horizontal="left" vertical="top"/>
      <protection hidden="1"/>
    </xf>
    <xf numFmtId="0" fontId="3" fillId="4" borderId="4" xfId="0" applyFont="1" applyFill="1" applyBorder="1" applyAlignment="1" applyProtection="1">
      <alignment horizontal="left" vertical="top"/>
      <protection hidden="1"/>
    </xf>
    <xf numFmtId="164" fontId="17" fillId="3" borderId="2" xfId="0" applyNumberFormat="1" applyFont="1" applyFill="1" applyBorder="1" applyAlignment="1" applyProtection="1">
      <alignment horizontal="left" vertical="center"/>
    </xf>
    <xf numFmtId="164" fontId="17" fillId="3" borderId="3" xfId="0" applyNumberFormat="1" applyFont="1" applyFill="1" applyBorder="1" applyAlignment="1" applyProtection="1">
      <alignment horizontal="left" vertical="center"/>
    </xf>
    <xf numFmtId="164" fontId="17" fillId="3" borderId="4" xfId="0" applyNumberFormat="1" applyFont="1" applyFill="1" applyBorder="1" applyAlignment="1" applyProtection="1">
      <alignment horizontal="left" vertical="center"/>
    </xf>
    <xf numFmtId="0" fontId="2" fillId="0" borderId="2" xfId="0" applyFont="1" applyBorder="1" applyAlignment="1" applyProtection="1">
      <alignment horizontal="left" vertical="center" wrapText="1"/>
      <protection hidden="1"/>
    </xf>
    <xf numFmtId="0" fontId="2" fillId="0" borderId="3" xfId="0" applyFont="1" applyBorder="1" applyAlignment="1" applyProtection="1">
      <alignment horizontal="left" vertical="center" wrapText="1"/>
      <protection hidden="1"/>
    </xf>
    <xf numFmtId="0" fontId="2" fillId="0" borderId="4" xfId="0" applyFont="1" applyBorder="1" applyAlignment="1" applyProtection="1">
      <alignment horizontal="left" vertical="center" wrapText="1"/>
      <protection hidden="1"/>
    </xf>
    <xf numFmtId="0" fontId="15" fillId="0" borderId="13" xfId="0" applyFont="1" applyBorder="1" applyAlignment="1" applyProtection="1">
      <alignment horizontal="left" vertical="top" wrapText="1"/>
      <protection hidden="1"/>
    </xf>
    <xf numFmtId="0" fontId="15" fillId="0" borderId="0" xfId="0" applyFont="1" applyAlignment="1" applyProtection="1">
      <alignment horizontal="left" vertical="top" wrapText="1"/>
      <protection hidden="1"/>
    </xf>
    <xf numFmtId="0" fontId="15" fillId="0" borderId="13" xfId="0" applyFont="1" applyBorder="1" applyAlignment="1" applyProtection="1">
      <alignment horizontal="left" vertical="top"/>
      <protection hidden="1"/>
    </xf>
    <xf numFmtId="0" fontId="15" fillId="0" borderId="0" xfId="0" applyFont="1" applyAlignment="1" applyProtection="1">
      <alignment horizontal="left" vertical="top"/>
      <protection hidden="1"/>
    </xf>
    <xf numFmtId="0" fontId="3" fillId="7" borderId="2" xfId="0" applyFont="1" applyFill="1" applyBorder="1" applyAlignment="1" applyProtection="1">
      <alignment horizontal="left" vertical="center" wrapText="1"/>
      <protection hidden="1"/>
    </xf>
    <xf numFmtId="0" fontId="3" fillId="7" borderId="4" xfId="0" applyFont="1" applyFill="1" applyBorder="1" applyAlignment="1" applyProtection="1">
      <alignment horizontal="left" vertical="center" wrapText="1"/>
      <protection hidden="1"/>
    </xf>
    <xf numFmtId="0" fontId="2" fillId="0" borderId="17" xfId="0" applyFont="1" applyBorder="1" applyAlignment="1" applyProtection="1">
      <alignment horizontal="left" vertical="center" wrapText="1"/>
      <protection hidden="1"/>
    </xf>
    <xf numFmtId="0" fontId="3" fillId="7" borderId="1" xfId="0" applyFont="1" applyFill="1" applyBorder="1" applyAlignment="1" applyProtection="1">
      <alignment horizontal="left" vertical="center"/>
      <protection hidden="1"/>
    </xf>
    <xf numFmtId="0" fontId="2" fillId="4" borderId="1" xfId="0" applyFont="1" applyFill="1" applyBorder="1" applyAlignment="1" applyProtection="1">
      <alignment horizontal="left" vertical="top"/>
      <protection locked="0" hidden="1"/>
    </xf>
    <xf numFmtId="0" fontId="8" fillId="0" borderId="1" xfId="3" applyFont="1" applyBorder="1" applyAlignment="1" applyProtection="1">
      <alignment horizontal="left" vertical="top"/>
    </xf>
  </cellXfs>
  <cellStyles count="5">
    <cellStyle name="Currency" xfId="1" builtinId="4"/>
    <cellStyle name="Normal" xfId="0" builtinId="0"/>
    <cellStyle name="Normal 2" xfId="3"/>
    <cellStyle name="Normal_WS7884-CostBreakdown-Draft-v04" xfId="2"/>
    <cellStyle name="Percent" xfId="4" builtinId="5"/>
  </cellStyles>
  <dxfs count="20">
    <dxf>
      <fill>
        <patternFill>
          <bgColor theme="1"/>
        </patternFill>
      </fill>
      <border>
        <left style="thin">
          <color theme="0"/>
        </left>
        <right style="thin">
          <color theme="0"/>
        </right>
        <top style="thin">
          <color theme="0"/>
        </top>
        <bottom style="thin">
          <color theme="0"/>
        </bottom>
        <vertical/>
        <horizontal/>
      </border>
    </dxf>
    <dxf>
      <fill>
        <patternFill>
          <bgColor theme="1"/>
        </patternFill>
      </fill>
      <border>
        <left style="thin">
          <color theme="0"/>
        </left>
        <right style="thin">
          <color theme="0"/>
        </right>
        <top style="thin">
          <color theme="0"/>
        </top>
        <bottom style="thin">
          <color theme="0"/>
        </bottom>
        <vertical/>
        <horizontal/>
      </border>
    </dxf>
    <dxf>
      <fill>
        <patternFill>
          <bgColor theme="1"/>
        </patternFill>
      </fill>
      <border>
        <left style="thin">
          <color theme="0"/>
        </left>
        <right style="thin">
          <color theme="0"/>
        </right>
        <top style="thin">
          <color theme="0"/>
        </top>
        <bottom style="thin">
          <color theme="0"/>
        </bottom>
        <vertical/>
        <horizontal/>
      </border>
    </dxf>
    <dxf>
      <fill>
        <patternFill>
          <bgColor theme="1"/>
        </patternFill>
      </fill>
      <border>
        <left style="thin">
          <color theme="0"/>
        </left>
        <right style="thin">
          <color theme="0"/>
        </right>
        <top style="thin">
          <color theme="0"/>
        </top>
        <bottom style="thin">
          <color theme="0"/>
        </bottom>
        <vertical/>
        <horizontal/>
      </border>
    </dxf>
    <dxf>
      <fill>
        <patternFill>
          <bgColor theme="1"/>
        </patternFill>
      </fill>
      <border>
        <left style="thin">
          <color theme="0"/>
        </left>
        <right style="thin">
          <color theme="0"/>
        </right>
        <top style="thin">
          <color theme="0"/>
        </top>
        <bottom style="thin">
          <color theme="0"/>
        </bottom>
        <vertical/>
        <horizontal/>
      </border>
    </dxf>
    <dxf>
      <fill>
        <patternFill>
          <bgColor theme="1"/>
        </patternFill>
      </fill>
      <border>
        <left style="thin">
          <color theme="0"/>
        </left>
        <right style="thin">
          <color theme="0"/>
        </right>
        <top style="thin">
          <color theme="0"/>
        </top>
        <bottom style="thin">
          <color theme="0"/>
        </bottom>
        <vertical/>
        <horizontal/>
      </border>
    </dxf>
    <dxf>
      <fill>
        <patternFill>
          <bgColor theme="1"/>
        </patternFill>
      </fill>
      <border>
        <left style="thin">
          <color theme="0"/>
        </left>
        <right style="thin">
          <color theme="0"/>
        </right>
        <top style="thin">
          <color theme="0"/>
        </top>
        <bottom style="thin">
          <color theme="0"/>
        </bottom>
      </border>
    </dxf>
    <dxf>
      <fill>
        <patternFill>
          <bgColor theme="1"/>
        </patternFill>
      </fill>
      <border>
        <left style="thin">
          <color theme="0"/>
        </left>
        <right style="thin">
          <color theme="0"/>
        </right>
        <top style="thin">
          <color theme="0"/>
        </top>
        <bottom style="thin">
          <color theme="0"/>
        </bottom>
      </border>
    </dxf>
    <dxf>
      <fill>
        <patternFill>
          <bgColor theme="1"/>
        </patternFill>
      </fill>
      <border>
        <left style="thin">
          <color theme="0"/>
        </left>
        <right style="thin">
          <color theme="0"/>
        </right>
        <top style="thin">
          <color theme="0"/>
        </top>
        <bottom style="thin">
          <color theme="0"/>
        </bottom>
      </border>
    </dxf>
    <dxf>
      <fill>
        <patternFill>
          <bgColor theme="1"/>
        </patternFill>
      </fill>
      <border>
        <left style="thin">
          <color theme="0"/>
        </left>
        <right style="thin">
          <color theme="0"/>
        </right>
        <top style="thin">
          <color theme="0"/>
        </top>
        <bottom style="thin">
          <color theme="0"/>
        </bottom>
      </border>
    </dxf>
    <dxf>
      <fill>
        <patternFill>
          <bgColor theme="1"/>
        </patternFill>
      </fill>
      <border>
        <left style="thin">
          <color theme="0"/>
        </left>
        <right style="thin">
          <color theme="0"/>
        </right>
        <top style="thin">
          <color theme="0"/>
        </top>
        <bottom style="thin">
          <color theme="0"/>
        </bottom>
      </border>
    </dxf>
    <dxf>
      <fill>
        <patternFill>
          <bgColor theme="1"/>
        </patternFill>
      </fill>
      <border>
        <left style="thin">
          <color theme="0"/>
        </left>
        <right style="thin">
          <color theme="0"/>
        </right>
        <top style="thin">
          <color theme="0"/>
        </top>
        <bottom style="thin">
          <color theme="0"/>
        </bottom>
      </border>
    </dxf>
    <dxf>
      <fill>
        <patternFill>
          <bgColor theme="1"/>
        </patternFill>
      </fill>
      <border>
        <left style="thin">
          <color theme="0"/>
        </left>
        <right style="thin">
          <color theme="0"/>
        </right>
        <top style="thin">
          <color theme="0"/>
        </top>
        <bottom style="thin">
          <color theme="0"/>
        </bottom>
        <vertical/>
        <horizontal/>
      </border>
    </dxf>
    <dxf>
      <fill>
        <patternFill>
          <bgColor theme="1"/>
        </patternFill>
      </fill>
      <border>
        <left style="thin">
          <color theme="0"/>
        </left>
        <right style="thin">
          <color theme="0"/>
        </right>
        <top style="thin">
          <color theme="0"/>
        </top>
        <bottom style="thin">
          <color theme="0"/>
        </bottom>
        <vertical/>
        <horizontal/>
      </border>
    </dxf>
    <dxf>
      <fill>
        <patternFill>
          <bgColor theme="1"/>
        </patternFill>
      </fill>
      <border>
        <left style="thin">
          <color theme="0"/>
        </left>
        <right style="thin">
          <color theme="0"/>
        </right>
        <top style="thin">
          <color theme="0"/>
        </top>
        <bottom style="thin">
          <color theme="0"/>
        </bottom>
        <vertical/>
        <horizontal/>
      </border>
    </dxf>
    <dxf>
      <fill>
        <patternFill>
          <bgColor theme="1"/>
        </patternFill>
      </fill>
      <border>
        <left style="thin">
          <color theme="0"/>
        </left>
        <right style="thin">
          <color theme="0"/>
        </right>
        <top style="thin">
          <color theme="0"/>
        </top>
        <bottom style="thin">
          <color theme="0"/>
        </bottom>
        <vertical/>
        <horizontal/>
      </border>
    </dxf>
    <dxf>
      <fill>
        <patternFill>
          <bgColor theme="1"/>
        </patternFill>
      </fill>
      <border>
        <left style="thin">
          <color theme="0"/>
        </left>
        <right style="thin">
          <color theme="0"/>
        </right>
        <top style="thin">
          <color theme="0"/>
        </top>
        <bottom style="thin">
          <color theme="0"/>
        </bottom>
      </border>
    </dxf>
    <dxf>
      <fill>
        <patternFill>
          <bgColor theme="1"/>
        </patternFill>
      </fill>
      <border>
        <left style="thin">
          <color theme="0"/>
        </left>
        <right style="thin">
          <color theme="0"/>
        </right>
        <top style="thin">
          <color theme="0"/>
        </top>
        <bottom style="thin">
          <color theme="0"/>
        </bottom>
      </border>
    </dxf>
    <dxf>
      <fill>
        <patternFill>
          <bgColor theme="1"/>
        </patternFill>
      </fill>
      <border>
        <left style="thin">
          <color theme="0"/>
        </left>
        <right style="thin">
          <color theme="0"/>
        </right>
        <top style="thin">
          <color theme="0"/>
        </top>
        <bottom style="thin">
          <color theme="0"/>
        </bottom>
      </border>
    </dxf>
    <dxf>
      <fill>
        <patternFill>
          <bgColor theme="1"/>
        </patternFill>
      </fill>
      <border>
        <left style="thin">
          <color theme="0"/>
        </left>
        <right style="thin">
          <color theme="0"/>
        </right>
        <top style="thin">
          <color theme="0"/>
        </top>
        <bottom style="thin">
          <color theme="0"/>
        </bottom>
      </border>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14"/>
  <sheetViews>
    <sheetView tabSelected="1" workbookViewId="0">
      <selection activeCell="C4" sqref="C4"/>
    </sheetView>
  </sheetViews>
  <sheetFormatPr defaultColWidth="9.140625" defaultRowHeight="14.25" x14ac:dyDescent="0.25"/>
  <cols>
    <col min="1" max="1" width="2.5703125" style="94" customWidth="1"/>
    <col min="2" max="2" width="19.85546875" style="94" customWidth="1"/>
    <col min="3" max="3" width="82.7109375" style="94" customWidth="1"/>
    <col min="4" max="16384" width="9.140625" style="94"/>
  </cols>
  <sheetData>
    <row r="1" spans="2:3" s="2" customFormat="1" ht="15" x14ac:dyDescent="0.25">
      <c r="B1" s="1"/>
    </row>
    <row r="2" spans="2:3" s="88" customFormat="1" ht="48.75" customHeight="1" x14ac:dyDescent="0.25">
      <c r="B2" s="119" t="s">
        <v>562</v>
      </c>
      <c r="C2" s="119"/>
    </row>
    <row r="3" spans="2:3" s="88" customFormat="1" ht="20.25" customHeight="1" x14ac:dyDescent="0.25">
      <c r="B3" s="89" t="s">
        <v>40</v>
      </c>
      <c r="C3" s="90"/>
    </row>
    <row r="4" spans="2:3" s="88" customFormat="1" x14ac:dyDescent="0.25">
      <c r="B4" s="3" t="s">
        <v>41</v>
      </c>
      <c r="C4" s="5"/>
    </row>
    <row r="5" spans="2:3" s="88" customFormat="1" x14ac:dyDescent="0.25">
      <c r="B5" s="3" t="s">
        <v>42</v>
      </c>
      <c r="C5" s="5"/>
    </row>
    <row r="6" spans="2:3" s="88" customFormat="1" x14ac:dyDescent="0.25">
      <c r="B6" s="3" t="s">
        <v>43</v>
      </c>
      <c r="C6" s="5"/>
    </row>
    <row r="7" spans="2:3" s="92" customFormat="1" ht="12.75" x14ac:dyDescent="0.25">
      <c r="B7" s="4"/>
      <c r="C7" s="91"/>
    </row>
    <row r="8" spans="2:3" s="92" customFormat="1" ht="51.75" customHeight="1" x14ac:dyDescent="0.25">
      <c r="B8" s="118" t="s">
        <v>531</v>
      </c>
      <c r="C8" s="118"/>
    </row>
    <row r="9" spans="2:3" ht="20.25" customHeight="1" x14ac:dyDescent="0.25">
      <c r="B9" s="93" t="s">
        <v>69</v>
      </c>
      <c r="C9" s="93" t="s">
        <v>70</v>
      </c>
    </row>
    <row r="10" spans="2:3" ht="15.95" customHeight="1" x14ac:dyDescent="0.25">
      <c r="B10" s="95" t="s">
        <v>44</v>
      </c>
      <c r="C10" s="96" t="s">
        <v>532</v>
      </c>
    </row>
    <row r="11" spans="2:3" ht="15.95" customHeight="1" x14ac:dyDescent="0.25">
      <c r="B11" s="95" t="s">
        <v>387</v>
      </c>
      <c r="C11" s="96" t="s">
        <v>388</v>
      </c>
    </row>
    <row r="12" spans="2:3" ht="15.95" customHeight="1" x14ac:dyDescent="0.25">
      <c r="B12" s="95" t="s">
        <v>520</v>
      </c>
      <c r="C12" s="96" t="s">
        <v>527</v>
      </c>
    </row>
    <row r="13" spans="2:3" ht="15.95" customHeight="1" x14ac:dyDescent="0.25">
      <c r="B13" s="95" t="s">
        <v>519</v>
      </c>
      <c r="C13" s="97" t="s">
        <v>528</v>
      </c>
    </row>
    <row r="14" spans="2:3" x14ac:dyDescent="0.25">
      <c r="B14" s="98"/>
    </row>
  </sheetData>
  <sheetProtection algorithmName="SHA-512" hashValue="5gpl3qAgm+KtwEtLtJ6Gmp+mLKyC20NTICWd2RE5LgY7XCvRpip4T2mNQ9Rpk6FXFatxQYGo4hp6DUfGrvx25A==" saltValue="cGoyDE7MZ5F6h1rL8VHZaQ==" spinCount="100000" sheet="1" selectLockedCells="1"/>
  <mergeCells count="2">
    <mergeCell ref="B8:C8"/>
    <mergeCell ref="B2:C2"/>
  </mergeCells>
  <pageMargins left="0.25" right="0.25" top="0.75" bottom="0.25" header="0.3" footer="0.3"/>
  <pageSetup orientation="landscape" r:id="rId1"/>
  <headerFooter>
    <oddHeader>&amp;R&amp;A</oddHeader>
    <oddFooter>&amp;L23123i_Attachment01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8"/>
  <sheetViews>
    <sheetView zoomScaleNormal="100" workbookViewId="0">
      <selection activeCell="B1" sqref="B1:D1"/>
    </sheetView>
  </sheetViews>
  <sheetFormatPr defaultColWidth="9.140625" defaultRowHeight="15" x14ac:dyDescent="0.25"/>
  <cols>
    <col min="1" max="1" width="2.85546875" style="7" customWidth="1"/>
    <col min="2" max="2" width="8" style="7" customWidth="1"/>
    <col min="3" max="3" width="31.85546875" style="7" customWidth="1"/>
    <col min="4" max="4" width="100.140625" style="7" customWidth="1"/>
    <col min="5" max="16384" width="9.140625" style="7"/>
  </cols>
  <sheetData>
    <row r="1" spans="1:15" s="6" customFormat="1" ht="21" customHeight="1" x14ac:dyDescent="0.2">
      <c r="B1" s="123" t="s">
        <v>563</v>
      </c>
      <c r="C1" s="123"/>
      <c r="D1" s="123"/>
    </row>
    <row r="2" spans="1:15" s="36" customFormat="1" ht="24.75" customHeight="1" x14ac:dyDescent="0.25">
      <c r="B2" s="37" t="s">
        <v>533</v>
      </c>
      <c r="C2" s="63"/>
      <c r="D2" s="64"/>
      <c r="I2" s="40"/>
      <c r="J2" s="40"/>
      <c r="K2" s="40"/>
      <c r="L2" s="45"/>
      <c r="M2" s="40"/>
      <c r="N2" s="38"/>
      <c r="O2" s="39"/>
    </row>
    <row r="3" spans="1:15" s="9" customFormat="1" ht="66" customHeight="1" x14ac:dyDescent="0.25">
      <c r="A3" s="8"/>
      <c r="B3" s="124" t="s">
        <v>529</v>
      </c>
      <c r="C3" s="124"/>
      <c r="D3" s="125"/>
    </row>
    <row r="4" spans="1:15" s="68" customFormat="1" ht="18.75" x14ac:dyDescent="0.3">
      <c r="A4" s="65"/>
      <c r="B4" s="66" t="s">
        <v>521</v>
      </c>
      <c r="C4" s="66"/>
      <c r="D4" s="67"/>
    </row>
    <row r="5" spans="1:15" s="11" customFormat="1" ht="88.5" customHeight="1" thickBot="1" x14ac:dyDescent="0.3">
      <c r="A5" s="10"/>
      <c r="B5" s="124" t="s">
        <v>551</v>
      </c>
      <c r="C5" s="124"/>
      <c r="D5" s="124"/>
    </row>
    <row r="6" spans="1:15" s="13" customFormat="1" ht="15.75" thickBot="1" x14ac:dyDescent="0.3">
      <c r="A6" s="12"/>
      <c r="B6" s="120" t="s">
        <v>367</v>
      </c>
      <c r="C6" s="121"/>
      <c r="D6" s="122"/>
    </row>
    <row r="7" spans="1:15" s="13" customFormat="1" ht="15.75" thickBot="1" x14ac:dyDescent="0.3">
      <c r="A7" s="12"/>
      <c r="B7" s="76" t="s">
        <v>45</v>
      </c>
      <c r="C7" s="76" t="s">
        <v>368</v>
      </c>
      <c r="D7" s="77" t="s">
        <v>46</v>
      </c>
    </row>
    <row r="8" spans="1:15" s="13" customFormat="1" ht="30" customHeight="1" thickBot="1" x14ac:dyDescent="0.3">
      <c r="A8" s="12"/>
      <c r="B8" s="69">
        <v>7</v>
      </c>
      <c r="C8" s="15" t="s">
        <v>66</v>
      </c>
      <c r="D8" s="16" t="s">
        <v>545</v>
      </c>
    </row>
    <row r="9" spans="1:15" s="13" customFormat="1" ht="70.5" customHeight="1" thickBot="1" x14ac:dyDescent="0.3">
      <c r="A9" s="12"/>
      <c r="B9" s="70">
        <v>8</v>
      </c>
      <c r="C9" s="17" t="s">
        <v>75</v>
      </c>
      <c r="D9" s="17" t="s">
        <v>546</v>
      </c>
    </row>
    <row r="10" spans="1:15" s="13" customFormat="1" ht="76.5" customHeight="1" thickBot="1" x14ac:dyDescent="0.3">
      <c r="A10" s="12"/>
      <c r="B10" s="71">
        <v>9</v>
      </c>
      <c r="C10" s="18" t="s">
        <v>507</v>
      </c>
      <c r="D10" s="17" t="s">
        <v>547</v>
      </c>
    </row>
    <row r="11" spans="1:15" s="13" customFormat="1" ht="75.75" customHeight="1" thickBot="1" x14ac:dyDescent="0.3">
      <c r="A11" s="12"/>
      <c r="B11" s="71">
        <v>10</v>
      </c>
      <c r="C11" s="18" t="s">
        <v>48</v>
      </c>
      <c r="D11" s="17" t="s">
        <v>517</v>
      </c>
    </row>
    <row r="12" spans="1:15" s="13" customFormat="1" ht="15.75" thickBot="1" x14ac:dyDescent="0.3">
      <c r="A12" s="12"/>
      <c r="B12" s="19"/>
      <c r="C12" s="19"/>
      <c r="D12" s="19"/>
    </row>
    <row r="13" spans="1:15" s="13" customFormat="1" ht="15.75" thickBot="1" x14ac:dyDescent="0.3">
      <c r="A13" s="12"/>
      <c r="B13" s="120" t="s">
        <v>369</v>
      </c>
      <c r="C13" s="121"/>
      <c r="D13" s="122"/>
    </row>
    <row r="14" spans="1:15" s="13" customFormat="1" ht="15.75" thickBot="1" x14ac:dyDescent="0.3">
      <c r="A14" s="12"/>
      <c r="B14" s="78" t="s">
        <v>49</v>
      </c>
      <c r="C14" s="78" t="s">
        <v>50</v>
      </c>
      <c r="D14" s="79" t="s">
        <v>46</v>
      </c>
    </row>
    <row r="15" spans="1:15" s="13" customFormat="1" ht="18.75" customHeight="1" thickBot="1" x14ac:dyDescent="0.3">
      <c r="A15" s="12"/>
      <c r="B15" s="14" t="s">
        <v>370</v>
      </c>
      <c r="C15" s="75" t="s">
        <v>0</v>
      </c>
      <c r="D15" s="17" t="s">
        <v>389</v>
      </c>
    </row>
    <row r="16" spans="1:15" s="13" customFormat="1" ht="48" customHeight="1" thickBot="1" x14ac:dyDescent="0.3">
      <c r="A16" s="12"/>
      <c r="B16" s="14" t="s">
        <v>25</v>
      </c>
      <c r="C16" s="75" t="s">
        <v>530</v>
      </c>
      <c r="D16" s="17" t="s">
        <v>525</v>
      </c>
    </row>
    <row r="17" spans="1:4" s="13" customFormat="1" ht="36" customHeight="1" thickBot="1" x14ac:dyDescent="0.3">
      <c r="A17" s="12"/>
      <c r="B17" s="14" t="s">
        <v>371</v>
      </c>
      <c r="C17" s="75" t="s">
        <v>71</v>
      </c>
      <c r="D17" s="17" t="s">
        <v>558</v>
      </c>
    </row>
    <row r="18" spans="1:4" s="13" customFormat="1" ht="18" customHeight="1" thickBot="1" x14ac:dyDescent="0.3">
      <c r="A18" s="12"/>
      <c r="B18" s="14" t="s">
        <v>386</v>
      </c>
      <c r="C18" s="75" t="s">
        <v>59</v>
      </c>
      <c r="D18" s="17" t="s">
        <v>559</v>
      </c>
    </row>
    <row r="19" spans="1:4" s="13" customFormat="1" ht="64.5" thickBot="1" x14ac:dyDescent="0.3">
      <c r="A19" s="12"/>
      <c r="B19" s="14" t="s">
        <v>22</v>
      </c>
      <c r="C19" s="17" t="s">
        <v>61</v>
      </c>
      <c r="D19" s="16" t="s">
        <v>390</v>
      </c>
    </row>
    <row r="20" spans="1:4" s="13" customFormat="1" ht="31.5" customHeight="1" thickBot="1" x14ac:dyDescent="0.3">
      <c r="A20" s="12"/>
      <c r="B20" s="14" t="s">
        <v>23</v>
      </c>
      <c r="C20" s="17" t="s">
        <v>73</v>
      </c>
      <c r="D20" s="17" t="s">
        <v>391</v>
      </c>
    </row>
    <row r="21" spans="1:4" s="13" customFormat="1" ht="36" customHeight="1" thickBot="1" x14ac:dyDescent="0.3">
      <c r="A21" s="12"/>
      <c r="B21" s="14" t="s">
        <v>24</v>
      </c>
      <c r="C21" s="17" t="s">
        <v>72</v>
      </c>
      <c r="D21" s="17" t="s">
        <v>524</v>
      </c>
    </row>
    <row r="22" spans="1:4" s="13" customFormat="1" ht="84" customHeight="1" thickBot="1" x14ac:dyDescent="0.3">
      <c r="A22" s="12"/>
      <c r="B22" s="14" t="s">
        <v>372</v>
      </c>
      <c r="C22" s="17" t="s">
        <v>64</v>
      </c>
      <c r="D22" s="16" t="s">
        <v>538</v>
      </c>
    </row>
    <row r="23" spans="1:4" s="13" customFormat="1" ht="96" customHeight="1" thickBot="1" x14ac:dyDescent="0.3">
      <c r="A23" s="12"/>
      <c r="B23" s="14" t="s">
        <v>373</v>
      </c>
      <c r="C23" s="17" t="s">
        <v>58</v>
      </c>
      <c r="D23" s="17" t="s">
        <v>560</v>
      </c>
    </row>
    <row r="24" spans="1:4" s="13" customFormat="1" ht="99" customHeight="1" thickBot="1" x14ac:dyDescent="0.3">
      <c r="A24" s="12"/>
      <c r="B24" s="14" t="s">
        <v>374</v>
      </c>
      <c r="C24" s="17" t="s">
        <v>505</v>
      </c>
      <c r="D24" s="17" t="s">
        <v>561</v>
      </c>
    </row>
    <row r="25" spans="1:4" s="13" customFormat="1" ht="82.5" customHeight="1" thickBot="1" x14ac:dyDescent="0.3">
      <c r="A25" s="12"/>
      <c r="B25" s="14" t="s">
        <v>375</v>
      </c>
      <c r="C25" s="17" t="s">
        <v>60</v>
      </c>
      <c r="D25" s="17" t="s">
        <v>539</v>
      </c>
    </row>
    <row r="26" spans="1:4" s="13" customFormat="1" ht="29.25" customHeight="1" thickBot="1" x14ac:dyDescent="0.3">
      <c r="A26" s="12"/>
      <c r="B26" s="14" t="s">
        <v>376</v>
      </c>
      <c r="C26" s="17" t="s">
        <v>47</v>
      </c>
      <c r="D26" s="17" t="s">
        <v>392</v>
      </c>
    </row>
    <row r="27" spans="1:4" s="13" customFormat="1" ht="15.75" thickBot="1" x14ac:dyDescent="0.3">
      <c r="A27" s="12"/>
      <c r="B27" s="14" t="s">
        <v>377</v>
      </c>
      <c r="C27" s="17" t="s">
        <v>65</v>
      </c>
      <c r="D27" s="17" t="s">
        <v>393</v>
      </c>
    </row>
    <row r="28" spans="1:4" s="13" customFormat="1" ht="42.75" customHeight="1" thickBot="1" x14ac:dyDescent="0.3">
      <c r="A28" s="12"/>
      <c r="B28" s="14" t="s">
        <v>378</v>
      </c>
      <c r="C28" s="17" t="s">
        <v>506</v>
      </c>
      <c r="D28" s="17" t="s">
        <v>543</v>
      </c>
    </row>
    <row r="29" spans="1:4" s="13" customFormat="1" ht="27.75" customHeight="1" thickBot="1" x14ac:dyDescent="0.3">
      <c r="A29" s="12"/>
      <c r="B29" s="14" t="s">
        <v>379</v>
      </c>
      <c r="C29" s="81" t="s">
        <v>509</v>
      </c>
      <c r="D29" s="17" t="s">
        <v>544</v>
      </c>
    </row>
    <row r="30" spans="1:4" s="13" customFormat="1" ht="138" customHeight="1" thickBot="1" x14ac:dyDescent="0.3">
      <c r="A30" s="12"/>
      <c r="B30" s="14" t="s">
        <v>380</v>
      </c>
      <c r="C30" s="17" t="s">
        <v>63</v>
      </c>
      <c r="D30" s="20" t="s">
        <v>540</v>
      </c>
    </row>
    <row r="31" spans="1:4" s="13" customFormat="1" ht="44.25" customHeight="1" thickBot="1" x14ac:dyDescent="0.3">
      <c r="A31" s="12"/>
      <c r="B31" s="14" t="s">
        <v>381</v>
      </c>
      <c r="C31" s="17" t="s">
        <v>62</v>
      </c>
      <c r="D31" s="17" t="s">
        <v>541</v>
      </c>
    </row>
    <row r="32" spans="1:4" ht="15.75" thickBot="1" x14ac:dyDescent="0.3"/>
    <row r="33" spans="1:4" s="13" customFormat="1" ht="15.75" thickBot="1" x14ac:dyDescent="0.3">
      <c r="A33" s="12"/>
      <c r="B33" s="120" t="s">
        <v>508</v>
      </c>
      <c r="C33" s="121"/>
      <c r="D33" s="122"/>
    </row>
    <row r="34" spans="1:4" s="13" customFormat="1" ht="15.75" thickBot="1" x14ac:dyDescent="0.3">
      <c r="A34" s="12"/>
      <c r="B34" s="78" t="s">
        <v>49</v>
      </c>
      <c r="C34" s="78" t="s">
        <v>50</v>
      </c>
      <c r="D34" s="79" t="s">
        <v>46</v>
      </c>
    </row>
    <row r="35" spans="1:4" s="13" customFormat="1" ht="18.75" customHeight="1" thickBot="1" x14ac:dyDescent="0.3">
      <c r="A35" s="12"/>
      <c r="B35" s="14" t="s">
        <v>370</v>
      </c>
      <c r="C35" s="75" t="s">
        <v>382</v>
      </c>
      <c r="D35" s="17" t="s">
        <v>513</v>
      </c>
    </row>
    <row r="36" spans="1:4" s="13" customFormat="1" ht="18.75" customHeight="1" thickBot="1" x14ac:dyDescent="0.3">
      <c r="A36" s="12"/>
      <c r="B36" s="14" t="s">
        <v>510</v>
      </c>
      <c r="C36" s="75" t="s">
        <v>383</v>
      </c>
      <c r="D36" s="17" t="s">
        <v>514</v>
      </c>
    </row>
    <row r="37" spans="1:4" s="13" customFormat="1" ht="18.75" customHeight="1" thickBot="1" x14ac:dyDescent="0.3">
      <c r="A37" s="12"/>
      <c r="B37" s="14" t="s">
        <v>511</v>
      </c>
      <c r="C37" s="75" t="s">
        <v>384</v>
      </c>
      <c r="D37" s="17" t="s">
        <v>542</v>
      </c>
    </row>
    <row r="38" spans="1:4" s="13" customFormat="1" ht="30.75" customHeight="1" thickBot="1" x14ac:dyDescent="0.3">
      <c r="A38" s="12"/>
      <c r="B38" s="14" t="s">
        <v>512</v>
      </c>
      <c r="C38" s="75" t="s">
        <v>385</v>
      </c>
      <c r="D38" s="17" t="s">
        <v>515</v>
      </c>
    </row>
  </sheetData>
  <sheetProtection algorithmName="SHA-512" hashValue="uDPfItUP+fbGGDaCUGjQZbATQVmVpvnfYVoATEj0tj0eqARAZW1+tEAxz+pXiEWH3S2jG8AorMozgq5Gi7fI7A==" saltValue="Q1IyfDp9S5zTm0RQJKzrbg==" spinCount="100000" sheet="1" selectLockedCells="1"/>
  <mergeCells count="6">
    <mergeCell ref="B33:D33"/>
    <mergeCell ref="B13:D13"/>
    <mergeCell ref="B1:D1"/>
    <mergeCell ref="B3:D3"/>
    <mergeCell ref="B5:D5"/>
    <mergeCell ref="B6:D6"/>
  </mergeCells>
  <pageMargins left="0.5" right="0.5" top="0.5" bottom="0.5" header="0.3" footer="0.3"/>
  <pageSetup scale="68" fitToHeight="0" orientation="portrait" r:id="rId1"/>
  <headerFooter>
    <oddHeader>&amp;LGroup 30310-23123, Vehicle and Equipment Parts and Related Product&amp;R&amp;A</oddHeader>
    <oddFooter>&amp;L23123i_Attachment01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18"/>
  <sheetViews>
    <sheetView workbookViewId="0">
      <selection activeCell="F7" sqref="F7"/>
    </sheetView>
  </sheetViews>
  <sheetFormatPr defaultColWidth="9.140625" defaultRowHeight="12.75" x14ac:dyDescent="0.25"/>
  <cols>
    <col min="1" max="1" width="4.7109375" style="21" customWidth="1"/>
    <col min="2" max="2" width="31.140625" style="21" bestFit="1" customWidth="1"/>
    <col min="3" max="3" width="30.28515625" style="21" customWidth="1"/>
    <col min="4" max="4" width="23.28515625" style="21" customWidth="1"/>
    <col min="5" max="5" width="32.5703125" style="21" customWidth="1"/>
    <col min="6" max="6" width="32.7109375" style="21" customWidth="1"/>
    <col min="7" max="7" width="11.28515625" style="21" customWidth="1"/>
    <col min="8" max="8" width="30.7109375" style="28" customWidth="1"/>
    <col min="9" max="9" width="16.7109375" style="28" customWidth="1"/>
    <col min="10" max="10" width="19.5703125" style="28" customWidth="1"/>
    <col min="11" max="12" width="9.42578125" style="41" customWidth="1"/>
    <col min="13" max="13" width="13.42578125" style="41" customWidth="1"/>
    <col min="14" max="14" width="11.5703125" style="46" customWidth="1"/>
    <col min="15" max="15" width="13.28515625" style="41" customWidth="1"/>
    <col min="16" max="16" width="22.42578125" style="28" customWidth="1"/>
    <col min="17" max="17" width="12.5703125" style="32" customWidth="1"/>
    <col min="18" max="18" width="12.85546875" style="21" customWidth="1"/>
    <col min="19" max="19" width="29.28515625" style="21" customWidth="1"/>
    <col min="20" max="20" width="15.7109375" style="21" customWidth="1"/>
    <col min="21" max="16384" width="9.140625" style="21"/>
  </cols>
  <sheetData>
    <row r="1" spans="1:20" s="6" customFormat="1" ht="21" customHeight="1" x14ac:dyDescent="0.2">
      <c r="B1" s="123" t="s">
        <v>563</v>
      </c>
      <c r="C1" s="123"/>
      <c r="D1" s="123"/>
      <c r="E1" s="123"/>
      <c r="F1" s="123"/>
    </row>
    <row r="2" spans="1:20" s="36" customFormat="1" ht="24.75" customHeight="1" x14ac:dyDescent="0.25">
      <c r="B2" s="37" t="s">
        <v>520</v>
      </c>
      <c r="C2" s="131" t="s">
        <v>394</v>
      </c>
      <c r="D2" s="132"/>
      <c r="E2" s="132"/>
      <c r="F2" s="133"/>
      <c r="K2" s="40"/>
      <c r="L2" s="40"/>
      <c r="M2" s="40"/>
      <c r="N2" s="45"/>
      <c r="O2" s="40"/>
      <c r="P2" s="38"/>
      <c r="Q2" s="39"/>
    </row>
    <row r="3" spans="1:20" x14ac:dyDescent="0.25">
      <c r="P3" s="34"/>
    </row>
    <row r="4" spans="1:20" x14ac:dyDescent="0.25">
      <c r="B4" s="25" t="s">
        <v>57</v>
      </c>
      <c r="C4" s="134" t="str">
        <f>IF('Attach 1 Summary'!C4="","Enter Company Name on Attach 1 Summary page",'Attach 1 Summary'!C4)</f>
        <v>Enter Company Name on Attach 1 Summary page</v>
      </c>
      <c r="D4" s="135"/>
      <c r="E4" s="135"/>
      <c r="F4" s="136"/>
      <c r="P4" s="34"/>
    </row>
    <row r="5" spans="1:20" s="49" customFormat="1" ht="29.25" customHeight="1" x14ac:dyDescent="0.25">
      <c r="B5" s="54" t="s">
        <v>537</v>
      </c>
      <c r="H5" s="27"/>
      <c r="I5" s="102"/>
      <c r="J5" s="27"/>
      <c r="K5" s="50"/>
      <c r="L5" s="50"/>
      <c r="M5" s="50"/>
      <c r="N5" s="51"/>
      <c r="O5" s="50"/>
      <c r="P5" s="52"/>
      <c r="Q5" s="53"/>
    </row>
    <row r="6" spans="1:20" s="26" customFormat="1" ht="20.100000000000001" customHeight="1" x14ac:dyDescent="0.2">
      <c r="B6" s="137" t="s">
        <v>67</v>
      </c>
      <c r="C6" s="138"/>
      <c r="D6" s="138"/>
      <c r="E6" s="138"/>
      <c r="F6" s="139"/>
      <c r="G6" s="21"/>
      <c r="H6" s="29"/>
      <c r="I6" s="29"/>
      <c r="J6" s="29"/>
      <c r="K6" s="42"/>
      <c r="L6" s="42"/>
      <c r="M6" s="42"/>
      <c r="N6" s="47"/>
      <c r="O6" s="42"/>
      <c r="P6" s="29"/>
      <c r="Q6" s="33"/>
    </row>
    <row r="7" spans="1:20" ht="48" customHeight="1" x14ac:dyDescent="0.2">
      <c r="B7" s="84" t="s">
        <v>66</v>
      </c>
      <c r="C7" s="140" t="s">
        <v>545</v>
      </c>
      <c r="D7" s="141"/>
      <c r="E7" s="142"/>
      <c r="F7" s="99"/>
      <c r="H7" s="29"/>
      <c r="I7" s="103"/>
      <c r="P7" s="34"/>
    </row>
    <row r="8" spans="1:20" ht="48" customHeight="1" x14ac:dyDescent="0.25">
      <c r="B8" s="85" t="s">
        <v>75</v>
      </c>
      <c r="C8" s="140" t="s">
        <v>548</v>
      </c>
      <c r="D8" s="141"/>
      <c r="E8" s="142"/>
      <c r="F8" s="116"/>
      <c r="G8" s="143" t="str">
        <f>IF(ISBLANK($F$8),"A NYS Discount Percentage must be entered for a valid Bid. A Bid that does not include a NYS Discount Percentage shall be rejected","")</f>
        <v>A NYS Discount Percentage must be entered for a valid Bid. A Bid that does not include a NYS Discount Percentage shall be rejected</v>
      </c>
      <c r="H8" s="144"/>
      <c r="I8" s="82"/>
      <c r="J8" s="102"/>
      <c r="P8" s="34"/>
    </row>
    <row r="9" spans="1:20" ht="48" customHeight="1" x14ac:dyDescent="0.25">
      <c r="B9" s="85" t="s">
        <v>507</v>
      </c>
      <c r="C9" s="140" t="s">
        <v>549</v>
      </c>
      <c r="D9" s="141"/>
      <c r="E9" s="142"/>
      <c r="F9" s="100"/>
      <c r="G9" s="143" t="str">
        <f>IF(ISBLANK($F$9),"A NYS Cost-Plus Percentage must be entered for a valid Bid. A Bid that does not include a NYS Cost-Plus Percentage shall be rejected","")</f>
        <v>A NYS Cost-Plus Percentage must be entered for a valid Bid. A Bid that does not include a NYS Cost-Plus Percentage shall be rejected</v>
      </c>
      <c r="H9" s="144"/>
      <c r="J9" s="58"/>
      <c r="P9" s="34"/>
    </row>
    <row r="10" spans="1:20" ht="48" customHeight="1" x14ac:dyDescent="0.25">
      <c r="B10" s="85" t="s">
        <v>48</v>
      </c>
      <c r="C10" s="140" t="s">
        <v>526</v>
      </c>
      <c r="D10" s="141"/>
      <c r="E10" s="142"/>
      <c r="F10" s="115" t="str">
        <f>IF($O$13=0,(SUM(O15:O188)),"Bid Incomplete")</f>
        <v>Bid Incomplete</v>
      </c>
      <c r="G10" s="145" t="str">
        <f>IF($F$10="Bid Incomplete","Enter Bid Information below for a valid Bid","")</f>
        <v>Enter Bid Information below for a valid Bid</v>
      </c>
      <c r="H10" s="146"/>
      <c r="P10" s="34"/>
    </row>
    <row r="11" spans="1:20" x14ac:dyDescent="0.25">
      <c r="H11" s="30" t="s">
        <v>51</v>
      </c>
    </row>
    <row r="12" spans="1:20" s="26" customFormat="1" ht="20.100000000000001" customHeight="1" x14ac:dyDescent="0.2">
      <c r="B12" s="137" t="s">
        <v>68</v>
      </c>
      <c r="C12" s="138"/>
      <c r="D12" s="138"/>
      <c r="E12" s="138"/>
      <c r="F12" s="138"/>
      <c r="G12" s="138"/>
      <c r="H12" s="138"/>
      <c r="I12" s="138"/>
      <c r="J12" s="138"/>
      <c r="K12" s="138"/>
      <c r="L12" s="138"/>
      <c r="M12" s="138"/>
      <c r="N12" s="138"/>
      <c r="O12" s="138"/>
      <c r="P12" s="138"/>
      <c r="Q12" s="138"/>
      <c r="R12" s="138"/>
      <c r="S12" s="139"/>
    </row>
    <row r="13" spans="1:20" x14ac:dyDescent="0.25">
      <c r="H13" s="30" t="s">
        <v>51</v>
      </c>
      <c r="O13" s="80">
        <f>COUNTIF(O15:O188,"Bid Incomplete")</f>
        <v>174</v>
      </c>
    </row>
    <row r="14" spans="1:20" s="27" customFormat="1" ht="66.75" customHeight="1" x14ac:dyDescent="0.25">
      <c r="B14" s="55" t="s">
        <v>0</v>
      </c>
      <c r="C14" s="55" t="s">
        <v>74</v>
      </c>
      <c r="D14" s="55" t="s">
        <v>71</v>
      </c>
      <c r="E14" s="147" t="s">
        <v>59</v>
      </c>
      <c r="F14" s="148"/>
      <c r="G14" s="55" t="s">
        <v>61</v>
      </c>
      <c r="H14" s="55" t="s">
        <v>73</v>
      </c>
      <c r="I14" s="55" t="s">
        <v>72</v>
      </c>
      <c r="J14" s="55" t="s">
        <v>64</v>
      </c>
      <c r="K14" s="55" t="s">
        <v>58</v>
      </c>
      <c r="L14" s="55" t="s">
        <v>505</v>
      </c>
      <c r="M14" s="55" t="s">
        <v>60</v>
      </c>
      <c r="N14" s="56" t="s">
        <v>47</v>
      </c>
      <c r="O14" s="55" t="s">
        <v>65</v>
      </c>
      <c r="P14" s="55" t="s">
        <v>506</v>
      </c>
      <c r="Q14" s="57" t="s">
        <v>509</v>
      </c>
      <c r="R14" s="55" t="s">
        <v>63</v>
      </c>
      <c r="S14" s="55" t="s">
        <v>62</v>
      </c>
    </row>
    <row r="15" spans="1:20" x14ac:dyDescent="0.25">
      <c r="A15" s="21" t="s">
        <v>51</v>
      </c>
      <c r="B15" s="59" t="s">
        <v>52</v>
      </c>
      <c r="C15" s="104" t="s">
        <v>76</v>
      </c>
      <c r="D15" s="60" t="s">
        <v>101</v>
      </c>
      <c r="E15" s="126" t="s">
        <v>141</v>
      </c>
      <c r="F15" s="127"/>
      <c r="G15" s="22"/>
      <c r="H15" s="31"/>
      <c r="I15" s="31"/>
      <c r="J15" s="31"/>
      <c r="K15" s="43"/>
      <c r="L15" s="43"/>
      <c r="M15" s="44" t="str">
        <f t="shared" ref="M15:M79" si="0">IF((AND($J15="Commonly Stocked",ISNUMBER($F$8),ISNUMBER($K15))),$K15*(1-($F$8/100)),IF((AND($J15="Direct Order",ISNUMBER($F$9),ISNUMBER($L15))),($L15+(($F$9/100)*L15)),"Bid Incomplete"))</f>
        <v>Bid Incomplete</v>
      </c>
      <c r="N15" s="48">
        <v>900</v>
      </c>
      <c r="O15" s="44" t="str">
        <f>IFERROR($M15*$N15,"Bid Incomplete")</f>
        <v>Bid Incomplete</v>
      </c>
      <c r="P15" s="35"/>
      <c r="Q15" s="117"/>
      <c r="R15" s="23"/>
      <c r="S15" s="23"/>
      <c r="T15" s="24" t="str">
        <f>IF(AND($G15="YES",$R15=""),"Parts Interchange Document must be submitted for Substitute Parts",IF(AND($G15="YES",$R15="NO"),"Parts Interchange Document must be submitted for Substitute Parts",""))</f>
        <v/>
      </c>
    </row>
    <row r="16" spans="1:20" x14ac:dyDescent="0.25">
      <c r="A16" s="21" t="s">
        <v>51</v>
      </c>
      <c r="B16" s="59" t="s">
        <v>52</v>
      </c>
      <c r="C16" s="104" t="s">
        <v>77</v>
      </c>
      <c r="D16" s="60" t="s">
        <v>102</v>
      </c>
      <c r="E16" s="126" t="s">
        <v>142</v>
      </c>
      <c r="F16" s="127"/>
      <c r="G16" s="22"/>
      <c r="H16" s="31"/>
      <c r="I16" s="31"/>
      <c r="J16" s="31"/>
      <c r="K16" s="43"/>
      <c r="L16" s="43"/>
      <c r="M16" s="44" t="str">
        <f t="shared" si="0"/>
        <v>Bid Incomplete</v>
      </c>
      <c r="N16" s="48">
        <v>900</v>
      </c>
      <c r="O16" s="44" t="str">
        <f t="shared" ref="O16:O79" si="1">IFERROR($M16*$N16,"Bid Incomplete")</f>
        <v>Bid Incomplete</v>
      </c>
      <c r="P16" s="35"/>
      <c r="Q16" s="117"/>
      <c r="R16" s="23"/>
      <c r="S16" s="23"/>
      <c r="T16" s="24" t="str">
        <f t="shared" ref="T16:T79" si="2">IF(AND($G16="YES",$R16=""),"Parts Interchange Document must be submitted for Substitute Parts",IF(AND($G16="YES",$R16="NO"),"Parts Interchange Document must be submitted for Substitute Parts",""))</f>
        <v/>
      </c>
    </row>
    <row r="17" spans="1:20" x14ac:dyDescent="0.25">
      <c r="A17" s="21" t="s">
        <v>51</v>
      </c>
      <c r="B17" s="59" t="s">
        <v>52</v>
      </c>
      <c r="C17" s="104" t="s">
        <v>78</v>
      </c>
      <c r="D17" s="60" t="s">
        <v>103</v>
      </c>
      <c r="E17" s="126" t="s">
        <v>143</v>
      </c>
      <c r="F17" s="127"/>
      <c r="G17" s="22"/>
      <c r="H17" s="31"/>
      <c r="I17" s="31"/>
      <c r="J17" s="31"/>
      <c r="K17" s="43"/>
      <c r="L17" s="43"/>
      <c r="M17" s="44" t="str">
        <f>IF((AND($J17="Commonly Stocked",ISNUMBER($F$8),ISNUMBER($K17))),$K17*(1-($F$8/100)),IF((AND($J17="Direct Order",ISNUMBER($F$9),ISNUMBER($L17))),($L17+(($F$9/100)*L17)),"Bid Incomplete"))</f>
        <v>Bid Incomplete</v>
      </c>
      <c r="N17" s="48">
        <v>900</v>
      </c>
      <c r="O17" s="44" t="str">
        <f t="shared" si="1"/>
        <v>Bid Incomplete</v>
      </c>
      <c r="P17" s="35"/>
      <c r="Q17" s="117"/>
      <c r="R17" s="23"/>
      <c r="S17" s="23"/>
      <c r="T17" s="24" t="str">
        <f t="shared" si="2"/>
        <v/>
      </c>
    </row>
    <row r="18" spans="1:20" x14ac:dyDescent="0.25">
      <c r="A18" s="21" t="s">
        <v>51</v>
      </c>
      <c r="B18" s="59" t="s">
        <v>52</v>
      </c>
      <c r="C18" s="104" t="s">
        <v>77</v>
      </c>
      <c r="D18" s="60" t="s">
        <v>104</v>
      </c>
      <c r="E18" s="126" t="s">
        <v>144</v>
      </c>
      <c r="F18" s="127"/>
      <c r="G18" s="22"/>
      <c r="H18" s="31"/>
      <c r="I18" s="31"/>
      <c r="J18" s="31"/>
      <c r="K18" s="43"/>
      <c r="L18" s="43"/>
      <c r="M18" s="44" t="str">
        <f t="shared" si="0"/>
        <v>Bid Incomplete</v>
      </c>
      <c r="N18" s="48">
        <v>900</v>
      </c>
      <c r="O18" s="44" t="str">
        <f t="shared" si="1"/>
        <v>Bid Incomplete</v>
      </c>
      <c r="P18" s="35"/>
      <c r="Q18" s="117"/>
      <c r="R18" s="23"/>
      <c r="S18" s="23"/>
      <c r="T18" s="24" t="str">
        <f t="shared" si="2"/>
        <v/>
      </c>
    </row>
    <row r="19" spans="1:20" x14ac:dyDescent="0.25">
      <c r="A19" s="21" t="s">
        <v>51</v>
      </c>
      <c r="B19" s="59" t="s">
        <v>52</v>
      </c>
      <c r="C19" s="104" t="s">
        <v>76</v>
      </c>
      <c r="D19" s="60" t="s">
        <v>105</v>
      </c>
      <c r="E19" s="126" t="s">
        <v>145</v>
      </c>
      <c r="F19" s="127"/>
      <c r="G19" s="22"/>
      <c r="H19" s="31"/>
      <c r="I19" s="31"/>
      <c r="J19" s="31"/>
      <c r="K19" s="43"/>
      <c r="L19" s="43"/>
      <c r="M19" s="44" t="str">
        <f t="shared" si="0"/>
        <v>Bid Incomplete</v>
      </c>
      <c r="N19" s="48">
        <v>900</v>
      </c>
      <c r="O19" s="44" t="str">
        <f t="shared" si="1"/>
        <v>Bid Incomplete</v>
      </c>
      <c r="P19" s="35"/>
      <c r="Q19" s="117"/>
      <c r="R19" s="23"/>
      <c r="S19" s="23"/>
      <c r="T19" s="24" t="str">
        <f t="shared" si="2"/>
        <v/>
      </c>
    </row>
    <row r="20" spans="1:20" x14ac:dyDescent="0.25">
      <c r="A20" s="21" t="s">
        <v>51</v>
      </c>
      <c r="B20" s="59" t="s">
        <v>52</v>
      </c>
      <c r="C20" s="104" t="s">
        <v>79</v>
      </c>
      <c r="D20" s="60" t="s">
        <v>106</v>
      </c>
      <c r="E20" s="126" t="s">
        <v>146</v>
      </c>
      <c r="F20" s="127"/>
      <c r="G20" s="22"/>
      <c r="H20" s="31"/>
      <c r="I20" s="31"/>
      <c r="J20" s="31"/>
      <c r="K20" s="43"/>
      <c r="L20" s="43"/>
      <c r="M20" s="44" t="str">
        <f t="shared" si="0"/>
        <v>Bid Incomplete</v>
      </c>
      <c r="N20" s="48">
        <v>900</v>
      </c>
      <c r="O20" s="44" t="str">
        <f t="shared" si="1"/>
        <v>Bid Incomplete</v>
      </c>
      <c r="P20" s="35"/>
      <c r="Q20" s="117"/>
      <c r="R20" s="23"/>
      <c r="S20" s="23"/>
      <c r="T20" s="24" t="str">
        <f t="shared" si="2"/>
        <v/>
      </c>
    </row>
    <row r="21" spans="1:20" x14ac:dyDescent="0.25">
      <c r="A21" s="21" t="s">
        <v>51</v>
      </c>
      <c r="B21" s="59" t="s">
        <v>1</v>
      </c>
      <c r="C21" s="104" t="s">
        <v>80</v>
      </c>
      <c r="D21" s="60">
        <v>15299</v>
      </c>
      <c r="E21" s="126" t="s">
        <v>147</v>
      </c>
      <c r="F21" s="127"/>
      <c r="G21" s="22"/>
      <c r="H21" s="31"/>
      <c r="I21" s="31"/>
      <c r="J21" s="31"/>
      <c r="K21" s="43"/>
      <c r="L21" s="43"/>
      <c r="M21" s="44" t="str">
        <f t="shared" si="0"/>
        <v>Bid Incomplete</v>
      </c>
      <c r="N21" s="48">
        <v>1800</v>
      </c>
      <c r="O21" s="44" t="str">
        <f t="shared" si="1"/>
        <v>Bid Incomplete</v>
      </c>
      <c r="P21" s="35"/>
      <c r="Q21" s="117"/>
      <c r="R21" s="23"/>
      <c r="S21" s="23"/>
      <c r="T21" s="24" t="str">
        <f t="shared" si="2"/>
        <v/>
      </c>
    </row>
    <row r="22" spans="1:20" x14ac:dyDescent="0.25">
      <c r="A22" s="21" t="s">
        <v>51</v>
      </c>
      <c r="B22" s="59" t="s">
        <v>1</v>
      </c>
      <c r="C22" s="104" t="s">
        <v>81</v>
      </c>
      <c r="D22" s="60">
        <v>13509995</v>
      </c>
      <c r="E22" s="126" t="s">
        <v>148</v>
      </c>
      <c r="F22" s="127"/>
      <c r="G22" s="22"/>
      <c r="H22" s="31"/>
      <c r="I22" s="31"/>
      <c r="J22" s="31"/>
      <c r="K22" s="43"/>
      <c r="L22" s="43"/>
      <c r="M22" s="44" t="str">
        <f t="shared" si="0"/>
        <v>Bid Incomplete</v>
      </c>
      <c r="N22" s="48">
        <v>1800</v>
      </c>
      <c r="O22" s="44" t="str">
        <f t="shared" si="1"/>
        <v>Bid Incomplete</v>
      </c>
      <c r="P22" s="35"/>
      <c r="Q22" s="117"/>
      <c r="R22" s="23"/>
      <c r="S22" s="23"/>
      <c r="T22" s="24" t="str">
        <f t="shared" si="2"/>
        <v/>
      </c>
    </row>
    <row r="23" spans="1:20" x14ac:dyDescent="0.25">
      <c r="A23" s="21" t="s">
        <v>51</v>
      </c>
      <c r="B23" s="59" t="s">
        <v>1</v>
      </c>
      <c r="C23" s="105" t="s">
        <v>82</v>
      </c>
      <c r="D23" s="60" t="s">
        <v>108</v>
      </c>
      <c r="E23" s="126" t="s">
        <v>149</v>
      </c>
      <c r="F23" s="127"/>
      <c r="G23" s="22"/>
      <c r="H23" s="31"/>
      <c r="I23" s="31"/>
      <c r="J23" s="31"/>
      <c r="K23" s="43"/>
      <c r="L23" s="43"/>
      <c r="M23" s="44" t="str">
        <f t="shared" si="0"/>
        <v>Bid Incomplete</v>
      </c>
      <c r="N23" s="48">
        <v>1800</v>
      </c>
      <c r="O23" s="44" t="str">
        <f t="shared" si="1"/>
        <v>Bid Incomplete</v>
      </c>
      <c r="P23" s="35"/>
      <c r="Q23" s="117"/>
      <c r="R23" s="23"/>
      <c r="S23" s="23"/>
      <c r="T23" s="24" t="str">
        <f t="shared" si="2"/>
        <v/>
      </c>
    </row>
    <row r="24" spans="1:20" x14ac:dyDescent="0.25">
      <c r="A24" s="21" t="s">
        <v>51</v>
      </c>
      <c r="B24" s="59" t="s">
        <v>1</v>
      </c>
      <c r="C24" s="104" t="s">
        <v>76</v>
      </c>
      <c r="D24" s="60" t="s">
        <v>109</v>
      </c>
      <c r="E24" s="126" t="s">
        <v>150</v>
      </c>
      <c r="F24" s="127"/>
      <c r="G24" s="22"/>
      <c r="H24" s="31"/>
      <c r="I24" s="31"/>
      <c r="J24" s="31"/>
      <c r="K24" s="43"/>
      <c r="L24" s="43"/>
      <c r="M24" s="44" t="str">
        <f t="shared" si="0"/>
        <v>Bid Incomplete</v>
      </c>
      <c r="N24" s="48">
        <v>1800</v>
      </c>
      <c r="O24" s="44" t="str">
        <f t="shared" si="1"/>
        <v>Bid Incomplete</v>
      </c>
      <c r="P24" s="35"/>
      <c r="Q24" s="117"/>
      <c r="R24" s="23"/>
      <c r="S24" s="23"/>
      <c r="T24" s="24" t="str">
        <f t="shared" si="2"/>
        <v/>
      </c>
    </row>
    <row r="25" spans="1:20" x14ac:dyDescent="0.25">
      <c r="A25" s="21" t="s">
        <v>51</v>
      </c>
      <c r="B25" s="59" t="s">
        <v>1</v>
      </c>
      <c r="C25" s="105" t="s">
        <v>78</v>
      </c>
      <c r="D25" s="60" t="s">
        <v>110</v>
      </c>
      <c r="E25" s="126" t="s">
        <v>151</v>
      </c>
      <c r="F25" s="127"/>
      <c r="G25" s="22"/>
      <c r="H25" s="31"/>
      <c r="I25" s="31"/>
      <c r="J25" s="31"/>
      <c r="K25" s="43"/>
      <c r="L25" s="43"/>
      <c r="M25" s="44" t="str">
        <f t="shared" si="0"/>
        <v>Bid Incomplete</v>
      </c>
      <c r="N25" s="48">
        <v>1800</v>
      </c>
      <c r="O25" s="44" t="str">
        <f t="shared" si="1"/>
        <v>Bid Incomplete</v>
      </c>
      <c r="P25" s="35"/>
      <c r="Q25" s="117"/>
      <c r="R25" s="23"/>
      <c r="S25" s="23"/>
      <c r="T25" s="24" t="str">
        <f t="shared" si="2"/>
        <v/>
      </c>
    </row>
    <row r="26" spans="1:20" x14ac:dyDescent="0.25">
      <c r="A26" s="21" t="s">
        <v>51</v>
      </c>
      <c r="B26" s="59" t="s">
        <v>1</v>
      </c>
      <c r="C26" s="105" t="s">
        <v>83</v>
      </c>
      <c r="D26" s="60" t="s">
        <v>111</v>
      </c>
      <c r="E26" s="126" t="s">
        <v>152</v>
      </c>
      <c r="F26" s="127"/>
      <c r="G26" s="22"/>
      <c r="H26" s="31"/>
      <c r="I26" s="31"/>
      <c r="J26" s="31"/>
      <c r="K26" s="43"/>
      <c r="L26" s="43"/>
      <c r="M26" s="44" t="str">
        <f t="shared" si="0"/>
        <v>Bid Incomplete</v>
      </c>
      <c r="N26" s="48">
        <v>1800</v>
      </c>
      <c r="O26" s="44" t="str">
        <f t="shared" si="1"/>
        <v>Bid Incomplete</v>
      </c>
      <c r="P26" s="35"/>
      <c r="Q26" s="117"/>
      <c r="R26" s="23"/>
      <c r="S26" s="23"/>
      <c r="T26" s="24" t="str">
        <f t="shared" si="2"/>
        <v/>
      </c>
    </row>
    <row r="27" spans="1:20" x14ac:dyDescent="0.25">
      <c r="A27" s="21" t="s">
        <v>51</v>
      </c>
      <c r="B27" s="59" t="s">
        <v>26</v>
      </c>
      <c r="C27" s="59" t="s">
        <v>84</v>
      </c>
      <c r="D27" s="60" t="s">
        <v>112</v>
      </c>
      <c r="E27" s="126" t="s">
        <v>153</v>
      </c>
      <c r="F27" s="127"/>
      <c r="G27" s="22"/>
      <c r="H27" s="31"/>
      <c r="I27" s="31"/>
      <c r="J27" s="31"/>
      <c r="K27" s="43"/>
      <c r="L27" s="43"/>
      <c r="M27" s="44" t="str">
        <f t="shared" si="0"/>
        <v>Bid Incomplete</v>
      </c>
      <c r="N27" s="48">
        <v>1275</v>
      </c>
      <c r="O27" s="44" t="str">
        <f t="shared" si="1"/>
        <v>Bid Incomplete</v>
      </c>
      <c r="P27" s="35"/>
      <c r="Q27" s="117"/>
      <c r="R27" s="23"/>
      <c r="S27" s="23"/>
      <c r="T27" s="24" t="str">
        <f t="shared" si="2"/>
        <v/>
      </c>
    </row>
    <row r="28" spans="1:20" x14ac:dyDescent="0.25">
      <c r="A28" s="21" t="s">
        <v>51</v>
      </c>
      <c r="B28" s="59" t="s">
        <v>26</v>
      </c>
      <c r="C28" s="59" t="s">
        <v>220</v>
      </c>
      <c r="D28" s="60" t="s">
        <v>552</v>
      </c>
      <c r="E28" s="126" t="s">
        <v>554</v>
      </c>
      <c r="F28" s="127"/>
      <c r="G28" s="22"/>
      <c r="H28" s="31"/>
      <c r="I28" s="31"/>
      <c r="J28" s="31"/>
      <c r="K28" s="43"/>
      <c r="L28" s="43"/>
      <c r="M28" s="44" t="str">
        <f t="shared" si="0"/>
        <v>Bid Incomplete</v>
      </c>
      <c r="N28" s="48">
        <v>1275</v>
      </c>
      <c r="O28" s="44" t="str">
        <f t="shared" si="1"/>
        <v>Bid Incomplete</v>
      </c>
      <c r="P28" s="35"/>
      <c r="Q28" s="117"/>
      <c r="R28" s="23"/>
      <c r="S28" s="23"/>
      <c r="T28" s="24" t="str">
        <f t="shared" si="2"/>
        <v/>
      </c>
    </row>
    <row r="29" spans="1:20" x14ac:dyDescent="0.25">
      <c r="A29" s="21" t="s">
        <v>51</v>
      </c>
      <c r="B29" s="59" t="s">
        <v>26</v>
      </c>
      <c r="C29" s="59" t="s">
        <v>78</v>
      </c>
      <c r="D29" s="60" t="s">
        <v>113</v>
      </c>
      <c r="E29" s="126" t="s">
        <v>154</v>
      </c>
      <c r="F29" s="127"/>
      <c r="G29" s="22"/>
      <c r="H29" s="31"/>
      <c r="I29" s="31"/>
      <c r="J29" s="31"/>
      <c r="K29" s="43"/>
      <c r="L29" s="43"/>
      <c r="M29" s="44" t="str">
        <f t="shared" si="0"/>
        <v>Bid Incomplete</v>
      </c>
      <c r="N29" s="48">
        <v>1275</v>
      </c>
      <c r="O29" s="44" t="str">
        <f t="shared" si="1"/>
        <v>Bid Incomplete</v>
      </c>
      <c r="P29" s="35"/>
      <c r="Q29" s="117"/>
      <c r="R29" s="23"/>
      <c r="S29" s="23"/>
      <c r="T29" s="24" t="str">
        <f t="shared" si="2"/>
        <v/>
      </c>
    </row>
    <row r="30" spans="1:20" x14ac:dyDescent="0.25">
      <c r="A30" s="21" t="s">
        <v>51</v>
      </c>
      <c r="B30" s="59" t="s">
        <v>26</v>
      </c>
      <c r="C30" s="59" t="s">
        <v>220</v>
      </c>
      <c r="D30" s="60" t="s">
        <v>553</v>
      </c>
      <c r="E30" s="126" t="s">
        <v>155</v>
      </c>
      <c r="F30" s="127"/>
      <c r="G30" s="22"/>
      <c r="H30" s="31"/>
      <c r="I30" s="31"/>
      <c r="J30" s="31"/>
      <c r="K30" s="43"/>
      <c r="L30" s="43"/>
      <c r="M30" s="44" t="str">
        <f t="shared" si="0"/>
        <v>Bid Incomplete</v>
      </c>
      <c r="N30" s="48">
        <v>1275</v>
      </c>
      <c r="O30" s="44" t="str">
        <f t="shared" si="1"/>
        <v>Bid Incomplete</v>
      </c>
      <c r="P30" s="35"/>
      <c r="Q30" s="117"/>
      <c r="R30" s="23"/>
      <c r="S30" s="23"/>
      <c r="T30" s="24" t="str">
        <f t="shared" si="2"/>
        <v/>
      </c>
    </row>
    <row r="31" spans="1:20" x14ac:dyDescent="0.25">
      <c r="A31" s="21" t="s">
        <v>51</v>
      </c>
      <c r="B31" s="59" t="s">
        <v>26</v>
      </c>
      <c r="C31" s="59" t="s">
        <v>85</v>
      </c>
      <c r="D31" s="60" t="s">
        <v>114</v>
      </c>
      <c r="E31" s="126" t="s">
        <v>156</v>
      </c>
      <c r="F31" s="127"/>
      <c r="G31" s="22"/>
      <c r="H31" s="31"/>
      <c r="I31" s="31"/>
      <c r="J31" s="31"/>
      <c r="K31" s="43"/>
      <c r="L31" s="43"/>
      <c r="M31" s="44" t="str">
        <f t="shared" si="0"/>
        <v>Bid Incomplete</v>
      </c>
      <c r="N31" s="48">
        <v>1275</v>
      </c>
      <c r="O31" s="44" t="str">
        <f t="shared" si="1"/>
        <v>Bid Incomplete</v>
      </c>
      <c r="P31" s="35"/>
      <c r="Q31" s="117"/>
      <c r="R31" s="23"/>
      <c r="S31" s="23"/>
      <c r="T31" s="24" t="str">
        <f t="shared" si="2"/>
        <v/>
      </c>
    </row>
    <row r="32" spans="1:20" x14ac:dyDescent="0.25">
      <c r="A32" s="21" t="s">
        <v>51</v>
      </c>
      <c r="B32" s="59" t="s">
        <v>26</v>
      </c>
      <c r="C32" s="104" t="s">
        <v>76</v>
      </c>
      <c r="D32" s="60" t="s">
        <v>115</v>
      </c>
      <c r="E32" s="126" t="s">
        <v>157</v>
      </c>
      <c r="F32" s="127"/>
      <c r="G32" s="22"/>
      <c r="H32" s="31"/>
      <c r="I32" s="31"/>
      <c r="J32" s="31"/>
      <c r="K32" s="43"/>
      <c r="L32" s="43"/>
      <c r="M32" s="44" t="str">
        <f t="shared" si="0"/>
        <v>Bid Incomplete</v>
      </c>
      <c r="N32" s="48">
        <v>1275</v>
      </c>
      <c r="O32" s="44" t="str">
        <f t="shared" si="1"/>
        <v>Bid Incomplete</v>
      </c>
      <c r="P32" s="35"/>
      <c r="Q32" s="117"/>
      <c r="R32" s="23"/>
      <c r="S32" s="23"/>
      <c r="T32" s="24" t="str">
        <f t="shared" si="2"/>
        <v/>
      </c>
    </row>
    <row r="33" spans="1:20" x14ac:dyDescent="0.25">
      <c r="A33" s="21" t="s">
        <v>51</v>
      </c>
      <c r="B33" s="59" t="s">
        <v>2</v>
      </c>
      <c r="C33" s="59" t="s">
        <v>86</v>
      </c>
      <c r="D33" s="60">
        <v>911266</v>
      </c>
      <c r="E33" s="126" t="s">
        <v>158</v>
      </c>
      <c r="F33" s="127"/>
      <c r="G33" s="22"/>
      <c r="H33" s="31"/>
      <c r="I33" s="31"/>
      <c r="J33" s="31"/>
      <c r="K33" s="43"/>
      <c r="L33" s="43"/>
      <c r="M33" s="44" t="str">
        <f t="shared" si="0"/>
        <v>Bid Incomplete</v>
      </c>
      <c r="N33" s="48">
        <v>225</v>
      </c>
      <c r="O33" s="44" t="str">
        <f t="shared" si="1"/>
        <v>Bid Incomplete</v>
      </c>
      <c r="P33" s="35"/>
      <c r="Q33" s="117"/>
      <c r="R33" s="23"/>
      <c r="S33" s="23"/>
      <c r="T33" s="24" t="str">
        <f t="shared" si="2"/>
        <v/>
      </c>
    </row>
    <row r="34" spans="1:20" x14ac:dyDescent="0.25">
      <c r="A34" s="21" t="s">
        <v>51</v>
      </c>
      <c r="B34" s="59" t="s">
        <v>2</v>
      </c>
      <c r="C34" s="59" t="s">
        <v>87</v>
      </c>
      <c r="D34" s="60" t="s">
        <v>116</v>
      </c>
      <c r="E34" s="126" t="s">
        <v>159</v>
      </c>
      <c r="F34" s="127"/>
      <c r="G34" s="22"/>
      <c r="H34" s="31"/>
      <c r="I34" s="31"/>
      <c r="J34" s="31"/>
      <c r="K34" s="43"/>
      <c r="L34" s="43"/>
      <c r="M34" s="44" t="str">
        <f t="shared" si="0"/>
        <v>Bid Incomplete</v>
      </c>
      <c r="N34" s="48">
        <v>225</v>
      </c>
      <c r="O34" s="44" t="str">
        <f t="shared" si="1"/>
        <v>Bid Incomplete</v>
      </c>
      <c r="P34" s="35"/>
      <c r="Q34" s="117"/>
      <c r="R34" s="23"/>
      <c r="S34" s="23"/>
      <c r="T34" s="24" t="str">
        <f t="shared" si="2"/>
        <v/>
      </c>
    </row>
    <row r="35" spans="1:20" x14ac:dyDescent="0.25">
      <c r="A35" s="21" t="s">
        <v>51</v>
      </c>
      <c r="B35" s="59" t="s">
        <v>2</v>
      </c>
      <c r="C35" s="59" t="s">
        <v>86</v>
      </c>
      <c r="D35" s="60">
        <v>33190</v>
      </c>
      <c r="E35" s="126" t="s">
        <v>160</v>
      </c>
      <c r="F35" s="127"/>
      <c r="G35" s="22"/>
      <c r="H35" s="31"/>
      <c r="I35" s="31"/>
      <c r="J35" s="31"/>
      <c r="K35" s="43"/>
      <c r="L35" s="43"/>
      <c r="M35" s="44" t="str">
        <f t="shared" si="0"/>
        <v>Bid Incomplete</v>
      </c>
      <c r="N35" s="48">
        <v>225</v>
      </c>
      <c r="O35" s="44" t="str">
        <f t="shared" si="1"/>
        <v>Bid Incomplete</v>
      </c>
      <c r="P35" s="35"/>
      <c r="Q35" s="117"/>
      <c r="R35" s="23"/>
      <c r="S35" s="23"/>
      <c r="T35" s="24" t="str">
        <f t="shared" si="2"/>
        <v/>
      </c>
    </row>
    <row r="36" spans="1:20" x14ac:dyDescent="0.25">
      <c r="A36" s="21" t="s">
        <v>51</v>
      </c>
      <c r="B36" s="59" t="s">
        <v>2</v>
      </c>
      <c r="C36" s="59" t="s">
        <v>86</v>
      </c>
      <c r="D36" s="60">
        <v>172638</v>
      </c>
      <c r="E36" s="126" t="s">
        <v>161</v>
      </c>
      <c r="F36" s="127"/>
      <c r="G36" s="22"/>
      <c r="H36" s="31"/>
      <c r="I36" s="31"/>
      <c r="J36" s="31"/>
      <c r="K36" s="43"/>
      <c r="L36" s="43"/>
      <c r="M36" s="44" t="str">
        <f t="shared" si="0"/>
        <v>Bid Incomplete</v>
      </c>
      <c r="N36" s="48">
        <v>225</v>
      </c>
      <c r="O36" s="44" t="str">
        <f t="shared" si="1"/>
        <v>Bid Incomplete</v>
      </c>
      <c r="P36" s="35"/>
      <c r="Q36" s="117"/>
      <c r="R36" s="23"/>
      <c r="S36" s="23"/>
      <c r="T36" s="24" t="str">
        <f t="shared" si="2"/>
        <v/>
      </c>
    </row>
    <row r="37" spans="1:20" x14ac:dyDescent="0.25">
      <c r="A37" s="21" t="s">
        <v>51</v>
      </c>
      <c r="B37" s="59" t="s">
        <v>2</v>
      </c>
      <c r="C37" s="59" t="s">
        <v>88</v>
      </c>
      <c r="D37" s="60">
        <v>81789</v>
      </c>
      <c r="E37" s="126" t="s">
        <v>162</v>
      </c>
      <c r="F37" s="127"/>
      <c r="G37" s="22"/>
      <c r="H37" s="31"/>
      <c r="I37" s="31"/>
      <c r="J37" s="31"/>
      <c r="K37" s="43"/>
      <c r="L37" s="43"/>
      <c r="M37" s="44" t="str">
        <f t="shared" si="0"/>
        <v>Bid Incomplete</v>
      </c>
      <c r="N37" s="48">
        <v>225</v>
      </c>
      <c r="O37" s="44" t="str">
        <f t="shared" si="1"/>
        <v>Bid Incomplete</v>
      </c>
      <c r="P37" s="35"/>
      <c r="Q37" s="117"/>
      <c r="R37" s="23"/>
      <c r="S37" s="23"/>
      <c r="T37" s="24" t="str">
        <f t="shared" si="2"/>
        <v/>
      </c>
    </row>
    <row r="38" spans="1:20" x14ac:dyDescent="0.25">
      <c r="A38" s="21" t="s">
        <v>51</v>
      </c>
      <c r="B38" s="59" t="s">
        <v>2</v>
      </c>
      <c r="C38" s="59" t="s">
        <v>83</v>
      </c>
      <c r="D38" s="60" t="s">
        <v>117</v>
      </c>
      <c r="E38" s="126" t="s">
        <v>163</v>
      </c>
      <c r="F38" s="127"/>
      <c r="G38" s="22"/>
      <c r="H38" s="31"/>
      <c r="I38" s="31"/>
      <c r="J38" s="31"/>
      <c r="K38" s="43"/>
      <c r="L38" s="43"/>
      <c r="M38" s="44" t="str">
        <f t="shared" si="0"/>
        <v>Bid Incomplete</v>
      </c>
      <c r="N38" s="48">
        <v>225</v>
      </c>
      <c r="O38" s="44" t="str">
        <f t="shared" si="1"/>
        <v>Bid Incomplete</v>
      </c>
      <c r="P38" s="35"/>
      <c r="Q38" s="117"/>
      <c r="R38" s="23"/>
      <c r="S38" s="23"/>
      <c r="T38" s="24" t="str">
        <f t="shared" si="2"/>
        <v/>
      </c>
    </row>
    <row r="39" spans="1:20" x14ac:dyDescent="0.25">
      <c r="A39" s="21" t="s">
        <v>51</v>
      </c>
      <c r="B39" s="59" t="s">
        <v>3</v>
      </c>
      <c r="C39" s="59" t="s">
        <v>89</v>
      </c>
      <c r="D39" s="60" t="s">
        <v>107</v>
      </c>
      <c r="E39" s="126" t="s">
        <v>555</v>
      </c>
      <c r="F39" s="127"/>
      <c r="G39" s="22"/>
      <c r="H39" s="31"/>
      <c r="I39" s="31"/>
      <c r="J39" s="31"/>
      <c r="K39" s="43"/>
      <c r="L39" s="43"/>
      <c r="M39" s="44" t="str">
        <f t="shared" si="0"/>
        <v>Bid Incomplete</v>
      </c>
      <c r="N39" s="48">
        <v>2075</v>
      </c>
      <c r="O39" s="44" t="str">
        <f t="shared" si="1"/>
        <v>Bid Incomplete</v>
      </c>
      <c r="P39" s="35"/>
      <c r="Q39" s="117"/>
      <c r="R39" s="23"/>
      <c r="S39" s="23"/>
      <c r="T39" s="24" t="str">
        <f t="shared" si="2"/>
        <v/>
      </c>
    </row>
    <row r="40" spans="1:20" x14ac:dyDescent="0.25">
      <c r="A40" s="21" t="s">
        <v>51</v>
      </c>
      <c r="B40" s="59" t="s">
        <v>3</v>
      </c>
      <c r="C40" s="104" t="s">
        <v>76</v>
      </c>
      <c r="D40" s="60" t="s">
        <v>118</v>
      </c>
      <c r="E40" s="126" t="s">
        <v>164</v>
      </c>
      <c r="F40" s="127"/>
      <c r="G40" s="22"/>
      <c r="H40" s="31"/>
      <c r="I40" s="31"/>
      <c r="J40" s="31"/>
      <c r="K40" s="43"/>
      <c r="L40" s="43"/>
      <c r="M40" s="44" t="str">
        <f t="shared" si="0"/>
        <v>Bid Incomplete</v>
      </c>
      <c r="N40" s="48">
        <v>2075</v>
      </c>
      <c r="O40" s="44" t="str">
        <f t="shared" si="1"/>
        <v>Bid Incomplete</v>
      </c>
      <c r="P40" s="35"/>
      <c r="Q40" s="117"/>
      <c r="R40" s="23"/>
      <c r="S40" s="23"/>
      <c r="T40" s="24" t="str">
        <f t="shared" si="2"/>
        <v/>
      </c>
    </row>
    <row r="41" spans="1:20" x14ac:dyDescent="0.25">
      <c r="A41" s="21" t="s">
        <v>51</v>
      </c>
      <c r="B41" s="59" t="s">
        <v>3</v>
      </c>
      <c r="C41" s="104" t="s">
        <v>76</v>
      </c>
      <c r="D41" s="60" t="s">
        <v>119</v>
      </c>
      <c r="E41" s="126" t="s">
        <v>165</v>
      </c>
      <c r="F41" s="127"/>
      <c r="G41" s="22"/>
      <c r="H41" s="31"/>
      <c r="I41" s="31"/>
      <c r="J41" s="31"/>
      <c r="K41" s="43"/>
      <c r="L41" s="43"/>
      <c r="M41" s="44" t="str">
        <f t="shared" si="0"/>
        <v>Bid Incomplete</v>
      </c>
      <c r="N41" s="48">
        <v>2075</v>
      </c>
      <c r="O41" s="44" t="str">
        <f t="shared" si="1"/>
        <v>Bid Incomplete</v>
      </c>
      <c r="P41" s="35"/>
      <c r="Q41" s="117"/>
      <c r="R41" s="23"/>
      <c r="S41" s="23"/>
      <c r="T41" s="24" t="str">
        <f t="shared" si="2"/>
        <v/>
      </c>
    </row>
    <row r="42" spans="1:20" x14ac:dyDescent="0.25">
      <c r="A42" s="21" t="s">
        <v>51</v>
      </c>
      <c r="B42" s="59" t="s">
        <v>3</v>
      </c>
      <c r="C42" s="59" t="s">
        <v>83</v>
      </c>
      <c r="D42" s="60" t="s">
        <v>120</v>
      </c>
      <c r="E42" s="126" t="s">
        <v>166</v>
      </c>
      <c r="F42" s="127"/>
      <c r="G42" s="22"/>
      <c r="H42" s="31"/>
      <c r="I42" s="31"/>
      <c r="J42" s="31"/>
      <c r="K42" s="43"/>
      <c r="L42" s="43"/>
      <c r="M42" s="44" t="str">
        <f t="shared" si="0"/>
        <v>Bid Incomplete</v>
      </c>
      <c r="N42" s="48">
        <v>2075</v>
      </c>
      <c r="O42" s="44" t="str">
        <f t="shared" si="1"/>
        <v>Bid Incomplete</v>
      </c>
      <c r="P42" s="35"/>
      <c r="Q42" s="117"/>
      <c r="R42" s="23"/>
      <c r="S42" s="23"/>
      <c r="T42" s="24" t="str">
        <f t="shared" si="2"/>
        <v/>
      </c>
    </row>
    <row r="43" spans="1:20" x14ac:dyDescent="0.25">
      <c r="A43" s="21" t="s">
        <v>51</v>
      </c>
      <c r="B43" s="59" t="s">
        <v>3</v>
      </c>
      <c r="C43" s="104" t="s">
        <v>76</v>
      </c>
      <c r="D43" s="60" t="s">
        <v>121</v>
      </c>
      <c r="E43" s="126" t="s">
        <v>167</v>
      </c>
      <c r="F43" s="127"/>
      <c r="G43" s="22"/>
      <c r="H43" s="31"/>
      <c r="I43" s="31"/>
      <c r="J43" s="31"/>
      <c r="K43" s="43"/>
      <c r="L43" s="43"/>
      <c r="M43" s="44" t="str">
        <f t="shared" si="0"/>
        <v>Bid Incomplete</v>
      </c>
      <c r="N43" s="48">
        <v>2075</v>
      </c>
      <c r="O43" s="44" t="str">
        <f t="shared" si="1"/>
        <v>Bid Incomplete</v>
      </c>
      <c r="P43" s="35"/>
      <c r="Q43" s="117"/>
      <c r="R43" s="23"/>
      <c r="S43" s="23"/>
      <c r="T43" s="24" t="str">
        <f t="shared" si="2"/>
        <v/>
      </c>
    </row>
    <row r="44" spans="1:20" x14ac:dyDescent="0.25">
      <c r="A44" s="21" t="s">
        <v>51</v>
      </c>
      <c r="B44" s="59" t="s">
        <v>3</v>
      </c>
      <c r="C44" s="104" t="s">
        <v>76</v>
      </c>
      <c r="D44" s="60" t="s">
        <v>122</v>
      </c>
      <c r="E44" s="126" t="s">
        <v>168</v>
      </c>
      <c r="F44" s="127"/>
      <c r="G44" s="22"/>
      <c r="H44" s="31"/>
      <c r="I44" s="31"/>
      <c r="J44" s="31"/>
      <c r="K44" s="43"/>
      <c r="L44" s="43"/>
      <c r="M44" s="44" t="str">
        <f t="shared" si="0"/>
        <v>Bid Incomplete</v>
      </c>
      <c r="N44" s="48">
        <v>2075</v>
      </c>
      <c r="O44" s="44" t="str">
        <f t="shared" si="1"/>
        <v>Bid Incomplete</v>
      </c>
      <c r="P44" s="35"/>
      <c r="Q44" s="117"/>
      <c r="R44" s="23"/>
      <c r="S44" s="23"/>
      <c r="T44" s="24" t="str">
        <f t="shared" si="2"/>
        <v/>
      </c>
    </row>
    <row r="45" spans="1:20" x14ac:dyDescent="0.25">
      <c r="A45" s="21" t="s">
        <v>51</v>
      </c>
      <c r="B45" s="59" t="s">
        <v>4</v>
      </c>
      <c r="C45" s="59" t="s">
        <v>90</v>
      </c>
      <c r="D45" s="60">
        <v>4061055</v>
      </c>
      <c r="E45" s="126" t="s">
        <v>169</v>
      </c>
      <c r="F45" s="127"/>
      <c r="G45" s="22"/>
      <c r="H45" s="31"/>
      <c r="I45" s="31"/>
      <c r="J45" s="31"/>
      <c r="K45" s="43"/>
      <c r="L45" s="43"/>
      <c r="M45" s="44" t="str">
        <f t="shared" si="0"/>
        <v>Bid Incomplete</v>
      </c>
      <c r="N45" s="48">
        <v>3875</v>
      </c>
      <c r="O45" s="44" t="str">
        <f t="shared" si="1"/>
        <v>Bid Incomplete</v>
      </c>
      <c r="P45" s="35"/>
      <c r="Q45" s="117"/>
      <c r="R45" s="23"/>
      <c r="S45" s="23"/>
      <c r="T45" s="24" t="str">
        <f t="shared" si="2"/>
        <v/>
      </c>
    </row>
    <row r="46" spans="1:20" x14ac:dyDescent="0.25">
      <c r="A46" s="21" t="s">
        <v>51</v>
      </c>
      <c r="B46" s="59" t="s">
        <v>4</v>
      </c>
      <c r="C46" s="59" t="s">
        <v>91</v>
      </c>
      <c r="D46" s="60">
        <v>72727</v>
      </c>
      <c r="E46" s="126" t="s">
        <v>170</v>
      </c>
      <c r="F46" s="127"/>
      <c r="G46" s="22"/>
      <c r="H46" s="31"/>
      <c r="I46" s="31"/>
      <c r="J46" s="31"/>
      <c r="K46" s="43"/>
      <c r="L46" s="43"/>
      <c r="M46" s="44" t="str">
        <f t="shared" si="0"/>
        <v>Bid Incomplete</v>
      </c>
      <c r="N46" s="48">
        <v>3875</v>
      </c>
      <c r="O46" s="44" t="str">
        <f t="shared" si="1"/>
        <v>Bid Incomplete</v>
      </c>
      <c r="P46" s="35"/>
      <c r="Q46" s="117"/>
      <c r="R46" s="23"/>
      <c r="S46" s="23"/>
      <c r="T46" s="24" t="str">
        <f t="shared" si="2"/>
        <v/>
      </c>
    </row>
    <row r="47" spans="1:20" x14ac:dyDescent="0.25">
      <c r="A47" s="21" t="s">
        <v>51</v>
      </c>
      <c r="B47" s="59" t="s">
        <v>4</v>
      </c>
      <c r="C47" s="59" t="s">
        <v>90</v>
      </c>
      <c r="D47" s="60">
        <v>4050689</v>
      </c>
      <c r="E47" s="126" t="s">
        <v>169</v>
      </c>
      <c r="F47" s="127"/>
      <c r="G47" s="22"/>
      <c r="H47" s="31"/>
      <c r="I47" s="31"/>
      <c r="J47" s="31"/>
      <c r="K47" s="43"/>
      <c r="L47" s="43"/>
      <c r="M47" s="44" t="str">
        <f t="shared" si="0"/>
        <v>Bid Incomplete</v>
      </c>
      <c r="N47" s="48">
        <v>3875</v>
      </c>
      <c r="O47" s="44" t="str">
        <f t="shared" si="1"/>
        <v>Bid Incomplete</v>
      </c>
      <c r="P47" s="35"/>
      <c r="Q47" s="117"/>
      <c r="R47" s="23"/>
      <c r="S47" s="23"/>
      <c r="T47" s="24" t="str">
        <f t="shared" si="2"/>
        <v/>
      </c>
    </row>
    <row r="48" spans="1:20" x14ac:dyDescent="0.25">
      <c r="A48" s="21" t="s">
        <v>51</v>
      </c>
      <c r="B48" s="59" t="s">
        <v>4</v>
      </c>
      <c r="C48" s="59" t="s">
        <v>37</v>
      </c>
      <c r="D48" s="60">
        <v>12056</v>
      </c>
      <c r="E48" s="126" t="s">
        <v>171</v>
      </c>
      <c r="F48" s="127"/>
      <c r="G48" s="22"/>
      <c r="H48" s="31"/>
      <c r="I48" s="31"/>
      <c r="J48" s="31"/>
      <c r="K48" s="43"/>
      <c r="L48" s="43"/>
      <c r="M48" s="44" t="str">
        <f t="shared" si="0"/>
        <v>Bid Incomplete</v>
      </c>
      <c r="N48" s="48">
        <v>3875</v>
      </c>
      <c r="O48" s="44" t="str">
        <f t="shared" si="1"/>
        <v>Bid Incomplete</v>
      </c>
      <c r="P48" s="35"/>
      <c r="Q48" s="117"/>
      <c r="R48" s="23"/>
      <c r="S48" s="23"/>
      <c r="T48" s="24" t="str">
        <f t="shared" si="2"/>
        <v/>
      </c>
    </row>
    <row r="49" spans="1:20" x14ac:dyDescent="0.25">
      <c r="A49" s="21" t="s">
        <v>51</v>
      </c>
      <c r="B49" s="59" t="s">
        <v>4</v>
      </c>
      <c r="C49" s="59" t="s">
        <v>37</v>
      </c>
      <c r="D49" s="60">
        <v>24435</v>
      </c>
      <c r="E49" s="126" t="s">
        <v>172</v>
      </c>
      <c r="F49" s="127"/>
      <c r="G49" s="22"/>
      <c r="H49" s="31"/>
      <c r="I49" s="31"/>
      <c r="J49" s="31"/>
      <c r="K49" s="43"/>
      <c r="L49" s="43"/>
      <c r="M49" s="44" t="str">
        <f t="shared" si="0"/>
        <v>Bid Incomplete</v>
      </c>
      <c r="N49" s="48">
        <v>3875</v>
      </c>
      <c r="O49" s="44" t="str">
        <f t="shared" si="1"/>
        <v>Bid Incomplete</v>
      </c>
      <c r="P49" s="35"/>
      <c r="Q49" s="117"/>
      <c r="R49" s="23"/>
      <c r="S49" s="23"/>
      <c r="T49" s="24" t="str">
        <f t="shared" si="2"/>
        <v/>
      </c>
    </row>
    <row r="50" spans="1:20" x14ac:dyDescent="0.25">
      <c r="A50" s="21" t="s">
        <v>51</v>
      </c>
      <c r="B50" s="59" t="s">
        <v>4</v>
      </c>
      <c r="C50" s="59" t="s">
        <v>90</v>
      </c>
      <c r="D50" s="60">
        <v>49154</v>
      </c>
      <c r="E50" s="126" t="s">
        <v>173</v>
      </c>
      <c r="F50" s="127"/>
      <c r="G50" s="22"/>
      <c r="H50" s="31"/>
      <c r="I50" s="31"/>
      <c r="J50" s="31"/>
      <c r="K50" s="43"/>
      <c r="L50" s="43"/>
      <c r="M50" s="44" t="str">
        <f t="shared" si="0"/>
        <v>Bid Incomplete</v>
      </c>
      <c r="N50" s="48">
        <v>3875</v>
      </c>
      <c r="O50" s="44" t="str">
        <f t="shared" si="1"/>
        <v>Bid Incomplete</v>
      </c>
      <c r="P50" s="35"/>
      <c r="Q50" s="117"/>
      <c r="R50" s="23"/>
      <c r="S50" s="23"/>
      <c r="T50" s="24" t="str">
        <f t="shared" si="2"/>
        <v/>
      </c>
    </row>
    <row r="51" spans="1:20" x14ac:dyDescent="0.25">
      <c r="A51" s="21" t="s">
        <v>51</v>
      </c>
      <c r="B51" s="59" t="s">
        <v>53</v>
      </c>
      <c r="C51" s="59" t="s">
        <v>29</v>
      </c>
      <c r="D51" s="60" t="s">
        <v>123</v>
      </c>
      <c r="E51" s="126" t="s">
        <v>174</v>
      </c>
      <c r="F51" s="127"/>
      <c r="G51" s="22"/>
      <c r="H51" s="31"/>
      <c r="I51" s="31"/>
      <c r="J51" s="31"/>
      <c r="K51" s="43"/>
      <c r="L51" s="43"/>
      <c r="M51" s="44" t="str">
        <f t="shared" si="0"/>
        <v>Bid Incomplete</v>
      </c>
      <c r="N51" s="48">
        <v>5375</v>
      </c>
      <c r="O51" s="44" t="str">
        <f t="shared" si="1"/>
        <v>Bid Incomplete</v>
      </c>
      <c r="P51" s="35"/>
      <c r="Q51" s="117"/>
      <c r="R51" s="23"/>
      <c r="S51" s="23"/>
      <c r="T51" s="24" t="str">
        <f t="shared" si="2"/>
        <v/>
      </c>
    </row>
    <row r="52" spans="1:20" x14ac:dyDescent="0.25">
      <c r="A52" s="21" t="s">
        <v>51</v>
      </c>
      <c r="B52" s="59" t="s">
        <v>53</v>
      </c>
      <c r="C52" s="59" t="s">
        <v>29</v>
      </c>
      <c r="D52" s="60" t="s">
        <v>124</v>
      </c>
      <c r="E52" s="126" t="s">
        <v>175</v>
      </c>
      <c r="F52" s="127"/>
      <c r="G52" s="22"/>
      <c r="H52" s="31"/>
      <c r="I52" s="31"/>
      <c r="J52" s="31"/>
      <c r="K52" s="43"/>
      <c r="L52" s="43"/>
      <c r="M52" s="44" t="str">
        <f t="shared" si="0"/>
        <v>Bid Incomplete</v>
      </c>
      <c r="N52" s="48">
        <v>5375</v>
      </c>
      <c r="O52" s="44" t="str">
        <f t="shared" si="1"/>
        <v>Bid Incomplete</v>
      </c>
      <c r="P52" s="35"/>
      <c r="Q52" s="117"/>
      <c r="R52" s="23"/>
      <c r="S52" s="23"/>
      <c r="T52" s="24" t="str">
        <f t="shared" si="2"/>
        <v/>
      </c>
    </row>
    <row r="53" spans="1:20" x14ac:dyDescent="0.25">
      <c r="A53" s="21" t="s">
        <v>51</v>
      </c>
      <c r="B53" s="59" t="s">
        <v>53</v>
      </c>
      <c r="C53" s="59" t="s">
        <v>29</v>
      </c>
      <c r="D53" s="60" t="s">
        <v>125</v>
      </c>
      <c r="E53" s="126" t="s">
        <v>176</v>
      </c>
      <c r="F53" s="127"/>
      <c r="G53" s="22"/>
      <c r="H53" s="31"/>
      <c r="I53" s="31"/>
      <c r="J53" s="31"/>
      <c r="K53" s="43"/>
      <c r="L53" s="43"/>
      <c r="M53" s="44" t="str">
        <f t="shared" si="0"/>
        <v>Bid Incomplete</v>
      </c>
      <c r="N53" s="48">
        <v>5375</v>
      </c>
      <c r="O53" s="44" t="str">
        <f t="shared" si="1"/>
        <v>Bid Incomplete</v>
      </c>
      <c r="P53" s="35"/>
      <c r="Q53" s="117"/>
      <c r="R53" s="23"/>
      <c r="S53" s="23"/>
      <c r="T53" s="24" t="str">
        <f t="shared" si="2"/>
        <v/>
      </c>
    </row>
    <row r="54" spans="1:20" x14ac:dyDescent="0.25">
      <c r="A54" s="21" t="s">
        <v>51</v>
      </c>
      <c r="B54" s="59" t="s">
        <v>53</v>
      </c>
      <c r="C54" s="59" t="s">
        <v>92</v>
      </c>
      <c r="D54" s="60" t="s">
        <v>126</v>
      </c>
      <c r="E54" s="126" t="s">
        <v>177</v>
      </c>
      <c r="F54" s="127"/>
      <c r="G54" s="22"/>
      <c r="H54" s="31"/>
      <c r="I54" s="31"/>
      <c r="J54" s="31"/>
      <c r="K54" s="43"/>
      <c r="L54" s="43"/>
      <c r="M54" s="44" t="str">
        <f t="shared" si="0"/>
        <v>Bid Incomplete</v>
      </c>
      <c r="N54" s="48">
        <v>5375</v>
      </c>
      <c r="O54" s="44" t="str">
        <f t="shared" si="1"/>
        <v>Bid Incomplete</v>
      </c>
      <c r="P54" s="35"/>
      <c r="Q54" s="117"/>
      <c r="R54" s="23"/>
      <c r="S54" s="23"/>
      <c r="T54" s="24" t="str">
        <f t="shared" si="2"/>
        <v/>
      </c>
    </row>
    <row r="55" spans="1:20" x14ac:dyDescent="0.25">
      <c r="A55" s="21" t="s">
        <v>51</v>
      </c>
      <c r="B55" s="59" t="s">
        <v>53</v>
      </c>
      <c r="C55" s="59" t="s">
        <v>29</v>
      </c>
      <c r="D55" s="60" t="s">
        <v>127</v>
      </c>
      <c r="E55" s="126" t="s">
        <v>178</v>
      </c>
      <c r="F55" s="127"/>
      <c r="G55" s="22"/>
      <c r="H55" s="31"/>
      <c r="I55" s="31"/>
      <c r="J55" s="31"/>
      <c r="K55" s="43"/>
      <c r="L55" s="43"/>
      <c r="M55" s="44" t="str">
        <f t="shared" si="0"/>
        <v>Bid Incomplete</v>
      </c>
      <c r="N55" s="48">
        <v>5375</v>
      </c>
      <c r="O55" s="44" t="str">
        <f t="shared" si="1"/>
        <v>Bid Incomplete</v>
      </c>
      <c r="P55" s="35"/>
      <c r="Q55" s="117"/>
      <c r="R55" s="23"/>
      <c r="S55" s="23"/>
      <c r="T55" s="24" t="str">
        <f t="shared" si="2"/>
        <v/>
      </c>
    </row>
    <row r="56" spans="1:20" x14ac:dyDescent="0.25">
      <c r="A56" s="21" t="s">
        <v>51</v>
      </c>
      <c r="B56" s="59" t="s">
        <v>53</v>
      </c>
      <c r="C56" s="59" t="s">
        <v>93</v>
      </c>
      <c r="D56" s="60" t="s">
        <v>128</v>
      </c>
      <c r="E56" s="126" t="s">
        <v>179</v>
      </c>
      <c r="F56" s="127"/>
      <c r="G56" s="22"/>
      <c r="H56" s="31"/>
      <c r="I56" s="31"/>
      <c r="J56" s="31"/>
      <c r="K56" s="43"/>
      <c r="L56" s="43"/>
      <c r="M56" s="44" t="str">
        <f t="shared" si="0"/>
        <v>Bid Incomplete</v>
      </c>
      <c r="N56" s="48">
        <v>5375</v>
      </c>
      <c r="O56" s="44" t="str">
        <f t="shared" si="1"/>
        <v>Bid Incomplete</v>
      </c>
      <c r="P56" s="35"/>
      <c r="Q56" s="117"/>
      <c r="R56" s="23"/>
      <c r="S56" s="23"/>
      <c r="T56" s="24" t="str">
        <f t="shared" si="2"/>
        <v/>
      </c>
    </row>
    <row r="57" spans="1:20" x14ac:dyDescent="0.25">
      <c r="A57" s="21" t="s">
        <v>51</v>
      </c>
      <c r="B57" s="59" t="s">
        <v>54</v>
      </c>
      <c r="C57" s="59" t="s">
        <v>94</v>
      </c>
      <c r="D57" s="60" t="s">
        <v>129</v>
      </c>
      <c r="E57" s="126" t="s">
        <v>180</v>
      </c>
      <c r="F57" s="127"/>
      <c r="G57" s="22"/>
      <c r="H57" s="31"/>
      <c r="I57" s="31"/>
      <c r="J57" s="31"/>
      <c r="K57" s="43"/>
      <c r="L57" s="43"/>
      <c r="M57" s="44" t="str">
        <f t="shared" si="0"/>
        <v>Bid Incomplete</v>
      </c>
      <c r="N57" s="48">
        <v>25</v>
      </c>
      <c r="O57" s="44" t="str">
        <f t="shared" si="1"/>
        <v>Bid Incomplete</v>
      </c>
      <c r="P57" s="35"/>
      <c r="Q57" s="117"/>
      <c r="R57" s="23"/>
      <c r="S57" s="23"/>
      <c r="T57" s="24" t="str">
        <f t="shared" si="2"/>
        <v/>
      </c>
    </row>
    <row r="58" spans="1:20" x14ac:dyDescent="0.25">
      <c r="A58" s="21" t="s">
        <v>51</v>
      </c>
      <c r="B58" s="59" t="s">
        <v>54</v>
      </c>
      <c r="C58" s="59" t="s">
        <v>247</v>
      </c>
      <c r="D58" s="60" t="s">
        <v>130</v>
      </c>
      <c r="E58" s="126" t="s">
        <v>181</v>
      </c>
      <c r="F58" s="127"/>
      <c r="G58" s="22"/>
      <c r="H58" s="31"/>
      <c r="I58" s="31"/>
      <c r="J58" s="31"/>
      <c r="K58" s="43"/>
      <c r="L58" s="43"/>
      <c r="M58" s="44" t="str">
        <f t="shared" si="0"/>
        <v>Bid Incomplete</v>
      </c>
      <c r="N58" s="48">
        <v>25</v>
      </c>
      <c r="O58" s="44" t="str">
        <f t="shared" si="1"/>
        <v>Bid Incomplete</v>
      </c>
      <c r="P58" s="35"/>
      <c r="Q58" s="117"/>
      <c r="R58" s="23"/>
      <c r="S58" s="23"/>
      <c r="T58" s="24" t="str">
        <f t="shared" si="2"/>
        <v/>
      </c>
    </row>
    <row r="59" spans="1:20" x14ac:dyDescent="0.25">
      <c r="A59" s="21" t="s">
        <v>51</v>
      </c>
      <c r="B59" s="59" t="s">
        <v>54</v>
      </c>
      <c r="C59" s="59" t="s">
        <v>94</v>
      </c>
      <c r="D59" s="60" t="s">
        <v>131</v>
      </c>
      <c r="E59" s="126" t="s">
        <v>180</v>
      </c>
      <c r="F59" s="127"/>
      <c r="G59" s="22"/>
      <c r="H59" s="31"/>
      <c r="I59" s="31"/>
      <c r="J59" s="31"/>
      <c r="K59" s="43"/>
      <c r="L59" s="43"/>
      <c r="M59" s="44" t="str">
        <f t="shared" si="0"/>
        <v>Bid Incomplete</v>
      </c>
      <c r="N59" s="48">
        <v>25</v>
      </c>
      <c r="O59" s="44" t="str">
        <f t="shared" si="1"/>
        <v>Bid Incomplete</v>
      </c>
      <c r="P59" s="35"/>
      <c r="Q59" s="117"/>
      <c r="R59" s="23"/>
      <c r="S59" s="23"/>
      <c r="T59" s="24" t="str">
        <f t="shared" si="2"/>
        <v/>
      </c>
    </row>
    <row r="60" spans="1:20" x14ac:dyDescent="0.25">
      <c r="A60" s="21" t="s">
        <v>51</v>
      </c>
      <c r="B60" s="59" t="s">
        <v>54</v>
      </c>
      <c r="C60" s="59" t="s">
        <v>94</v>
      </c>
      <c r="D60" s="60" t="s">
        <v>132</v>
      </c>
      <c r="E60" s="126" t="s">
        <v>180</v>
      </c>
      <c r="F60" s="127"/>
      <c r="G60" s="22"/>
      <c r="H60" s="31"/>
      <c r="I60" s="31"/>
      <c r="J60" s="31"/>
      <c r="K60" s="43"/>
      <c r="L60" s="43"/>
      <c r="M60" s="44" t="str">
        <f t="shared" si="0"/>
        <v>Bid Incomplete</v>
      </c>
      <c r="N60" s="48">
        <v>25</v>
      </c>
      <c r="O60" s="44" t="str">
        <f t="shared" si="1"/>
        <v>Bid Incomplete</v>
      </c>
      <c r="P60" s="35"/>
      <c r="Q60" s="117"/>
      <c r="R60" s="23"/>
      <c r="S60" s="23"/>
      <c r="T60" s="24" t="str">
        <f t="shared" si="2"/>
        <v/>
      </c>
    </row>
    <row r="61" spans="1:20" x14ac:dyDescent="0.25">
      <c r="A61" s="21" t="s">
        <v>51</v>
      </c>
      <c r="B61" s="59" t="s">
        <v>54</v>
      </c>
      <c r="C61" s="59" t="s">
        <v>95</v>
      </c>
      <c r="D61" s="60" t="s">
        <v>133</v>
      </c>
      <c r="E61" s="126" t="s">
        <v>182</v>
      </c>
      <c r="F61" s="127"/>
      <c r="G61" s="22"/>
      <c r="H61" s="31"/>
      <c r="I61" s="31"/>
      <c r="J61" s="31"/>
      <c r="K61" s="43"/>
      <c r="L61" s="43"/>
      <c r="M61" s="44" t="str">
        <f t="shared" si="0"/>
        <v>Bid Incomplete</v>
      </c>
      <c r="N61" s="48">
        <v>25</v>
      </c>
      <c r="O61" s="44" t="str">
        <f t="shared" si="1"/>
        <v>Bid Incomplete</v>
      </c>
      <c r="P61" s="35"/>
      <c r="Q61" s="117"/>
      <c r="R61" s="23"/>
      <c r="S61" s="23"/>
      <c r="T61" s="24" t="str">
        <f t="shared" si="2"/>
        <v/>
      </c>
    </row>
    <row r="62" spans="1:20" x14ac:dyDescent="0.25">
      <c r="A62" s="21" t="s">
        <v>51</v>
      </c>
      <c r="B62" s="59" t="s">
        <v>54</v>
      </c>
      <c r="C62" s="59" t="s">
        <v>94</v>
      </c>
      <c r="D62" s="60" t="s">
        <v>134</v>
      </c>
      <c r="E62" s="126" t="s">
        <v>180</v>
      </c>
      <c r="F62" s="127"/>
      <c r="G62" s="22"/>
      <c r="H62" s="31"/>
      <c r="I62" s="31"/>
      <c r="J62" s="31"/>
      <c r="K62" s="43"/>
      <c r="L62" s="43"/>
      <c r="M62" s="44" t="str">
        <f t="shared" si="0"/>
        <v>Bid Incomplete</v>
      </c>
      <c r="N62" s="48">
        <v>25</v>
      </c>
      <c r="O62" s="44" t="str">
        <f t="shared" si="1"/>
        <v>Bid Incomplete</v>
      </c>
      <c r="P62" s="35"/>
      <c r="Q62" s="117"/>
      <c r="R62" s="23"/>
      <c r="S62" s="23"/>
      <c r="T62" s="24" t="str">
        <f t="shared" si="2"/>
        <v/>
      </c>
    </row>
    <row r="63" spans="1:20" x14ac:dyDescent="0.25">
      <c r="A63" s="21" t="s">
        <v>51</v>
      </c>
      <c r="B63" s="59" t="s">
        <v>5</v>
      </c>
      <c r="C63" s="59" t="s">
        <v>96</v>
      </c>
      <c r="D63" s="60">
        <v>19351</v>
      </c>
      <c r="E63" s="126" t="s">
        <v>183</v>
      </c>
      <c r="F63" s="127"/>
      <c r="G63" s="22"/>
      <c r="H63" s="31"/>
      <c r="I63" s="31"/>
      <c r="J63" s="31"/>
      <c r="K63" s="43"/>
      <c r="L63" s="43"/>
      <c r="M63" s="44" t="str">
        <f t="shared" si="0"/>
        <v>Bid Incomplete</v>
      </c>
      <c r="N63" s="48">
        <v>1100</v>
      </c>
      <c r="O63" s="44" t="str">
        <f t="shared" si="1"/>
        <v>Bid Incomplete</v>
      </c>
      <c r="P63" s="35"/>
      <c r="Q63" s="117"/>
      <c r="R63" s="23"/>
      <c r="S63" s="23"/>
      <c r="T63" s="24" t="str">
        <f t="shared" si="2"/>
        <v/>
      </c>
    </row>
    <row r="64" spans="1:20" x14ac:dyDescent="0.25">
      <c r="A64" s="21" t="s">
        <v>51</v>
      </c>
      <c r="B64" s="59" t="s">
        <v>5</v>
      </c>
      <c r="C64" s="59" t="s">
        <v>96</v>
      </c>
      <c r="D64" s="60">
        <v>19052</v>
      </c>
      <c r="E64" s="126" t="s">
        <v>183</v>
      </c>
      <c r="F64" s="127"/>
      <c r="G64" s="22"/>
      <c r="H64" s="31"/>
      <c r="I64" s="31"/>
      <c r="J64" s="31"/>
      <c r="K64" s="43"/>
      <c r="L64" s="43"/>
      <c r="M64" s="44" t="str">
        <f t="shared" si="0"/>
        <v>Bid Incomplete</v>
      </c>
      <c r="N64" s="48">
        <v>1100</v>
      </c>
      <c r="O64" s="44" t="str">
        <f t="shared" si="1"/>
        <v>Bid Incomplete</v>
      </c>
      <c r="P64" s="35"/>
      <c r="Q64" s="117"/>
      <c r="R64" s="23"/>
      <c r="S64" s="23"/>
      <c r="T64" s="24" t="str">
        <f t="shared" si="2"/>
        <v/>
      </c>
    </row>
    <row r="65" spans="1:20" x14ac:dyDescent="0.25">
      <c r="A65" s="21" t="s">
        <v>51</v>
      </c>
      <c r="B65" s="59" t="s">
        <v>5</v>
      </c>
      <c r="C65" s="59" t="s">
        <v>535</v>
      </c>
      <c r="D65" s="60">
        <v>61494</v>
      </c>
      <c r="E65" s="126" t="s">
        <v>184</v>
      </c>
      <c r="F65" s="127"/>
      <c r="G65" s="22"/>
      <c r="H65" s="31"/>
      <c r="I65" s="31"/>
      <c r="J65" s="31"/>
      <c r="K65" s="43"/>
      <c r="L65" s="43"/>
      <c r="M65" s="44" t="str">
        <f t="shared" si="0"/>
        <v>Bid Incomplete</v>
      </c>
      <c r="N65" s="48">
        <v>1100</v>
      </c>
      <c r="O65" s="44" t="str">
        <f t="shared" si="1"/>
        <v>Bid Incomplete</v>
      </c>
      <c r="P65" s="35"/>
      <c r="Q65" s="117"/>
      <c r="R65" s="23"/>
      <c r="S65" s="23"/>
      <c r="T65" s="24" t="str">
        <f t="shared" si="2"/>
        <v/>
      </c>
    </row>
    <row r="66" spans="1:20" x14ac:dyDescent="0.25">
      <c r="A66" s="21" t="s">
        <v>51</v>
      </c>
      <c r="B66" s="59" t="s">
        <v>5</v>
      </c>
      <c r="C66" s="59" t="s">
        <v>96</v>
      </c>
      <c r="D66" s="60">
        <v>15230</v>
      </c>
      <c r="E66" s="126" t="s">
        <v>185</v>
      </c>
      <c r="F66" s="127"/>
      <c r="G66" s="22"/>
      <c r="H66" s="31"/>
      <c r="I66" s="31"/>
      <c r="J66" s="31"/>
      <c r="K66" s="43"/>
      <c r="L66" s="43"/>
      <c r="M66" s="44" t="str">
        <f t="shared" si="0"/>
        <v>Bid Incomplete</v>
      </c>
      <c r="N66" s="48">
        <v>1100</v>
      </c>
      <c r="O66" s="44" t="str">
        <f t="shared" si="1"/>
        <v>Bid Incomplete</v>
      </c>
      <c r="P66" s="35"/>
      <c r="Q66" s="117"/>
      <c r="R66" s="23"/>
      <c r="S66" s="23"/>
      <c r="T66" s="24" t="str">
        <f t="shared" si="2"/>
        <v/>
      </c>
    </row>
    <row r="67" spans="1:20" x14ac:dyDescent="0.25">
      <c r="A67" s="21" t="s">
        <v>51</v>
      </c>
      <c r="B67" s="59" t="s">
        <v>5</v>
      </c>
      <c r="C67" s="59" t="s">
        <v>535</v>
      </c>
      <c r="D67" s="60">
        <v>61323</v>
      </c>
      <c r="E67" s="126" t="s">
        <v>186</v>
      </c>
      <c r="F67" s="127"/>
      <c r="G67" s="22"/>
      <c r="H67" s="31"/>
      <c r="I67" s="31"/>
      <c r="J67" s="31"/>
      <c r="K67" s="43"/>
      <c r="L67" s="43"/>
      <c r="M67" s="44" t="str">
        <f t="shared" si="0"/>
        <v>Bid Incomplete</v>
      </c>
      <c r="N67" s="48">
        <v>1100</v>
      </c>
      <c r="O67" s="44" t="str">
        <f t="shared" si="1"/>
        <v>Bid Incomplete</v>
      </c>
      <c r="P67" s="35"/>
      <c r="Q67" s="117"/>
      <c r="R67" s="23"/>
      <c r="S67" s="23"/>
      <c r="T67" s="24" t="str">
        <f t="shared" si="2"/>
        <v/>
      </c>
    </row>
    <row r="68" spans="1:20" x14ac:dyDescent="0.25">
      <c r="A68" s="21" t="s">
        <v>51</v>
      </c>
      <c r="B68" s="59" t="s">
        <v>5</v>
      </c>
      <c r="C68" s="59" t="s">
        <v>535</v>
      </c>
      <c r="D68" s="60" t="s">
        <v>135</v>
      </c>
      <c r="E68" s="126" t="s">
        <v>187</v>
      </c>
      <c r="F68" s="127"/>
      <c r="G68" s="22"/>
      <c r="H68" s="31"/>
      <c r="I68" s="31"/>
      <c r="J68" s="31"/>
      <c r="K68" s="43"/>
      <c r="L68" s="43"/>
      <c r="M68" s="44" t="str">
        <f t="shared" si="0"/>
        <v>Bid Incomplete</v>
      </c>
      <c r="N68" s="48">
        <v>1100</v>
      </c>
      <c r="O68" s="44" t="str">
        <f t="shared" si="1"/>
        <v>Bid Incomplete</v>
      </c>
      <c r="P68" s="35"/>
      <c r="Q68" s="117"/>
      <c r="R68" s="23"/>
      <c r="S68" s="23"/>
      <c r="T68" s="24" t="str">
        <f t="shared" si="2"/>
        <v/>
      </c>
    </row>
    <row r="69" spans="1:20" x14ac:dyDescent="0.25">
      <c r="A69" s="21" t="s">
        <v>51</v>
      </c>
      <c r="B69" s="59" t="s">
        <v>6</v>
      </c>
      <c r="C69" s="59" t="s">
        <v>94</v>
      </c>
      <c r="D69" s="60" t="s">
        <v>136</v>
      </c>
      <c r="E69" s="126" t="s">
        <v>188</v>
      </c>
      <c r="F69" s="127"/>
      <c r="G69" s="22"/>
      <c r="H69" s="31"/>
      <c r="I69" s="31"/>
      <c r="J69" s="31"/>
      <c r="K69" s="43"/>
      <c r="L69" s="43"/>
      <c r="M69" s="44" t="str">
        <f t="shared" si="0"/>
        <v>Bid Incomplete</v>
      </c>
      <c r="N69" s="48">
        <v>925</v>
      </c>
      <c r="O69" s="44" t="str">
        <f t="shared" si="1"/>
        <v>Bid Incomplete</v>
      </c>
      <c r="P69" s="35"/>
      <c r="Q69" s="117"/>
      <c r="R69" s="23"/>
      <c r="S69" s="23"/>
      <c r="T69" s="24" t="str">
        <f t="shared" si="2"/>
        <v/>
      </c>
    </row>
    <row r="70" spans="1:20" x14ac:dyDescent="0.25">
      <c r="A70" s="21" t="s">
        <v>51</v>
      </c>
      <c r="B70" s="59" t="s">
        <v>6</v>
      </c>
      <c r="C70" s="59" t="s">
        <v>97</v>
      </c>
      <c r="D70" s="60">
        <v>3017</v>
      </c>
      <c r="E70" s="126" t="s">
        <v>189</v>
      </c>
      <c r="F70" s="127"/>
      <c r="G70" s="22"/>
      <c r="H70" s="31"/>
      <c r="I70" s="31"/>
      <c r="J70" s="31"/>
      <c r="K70" s="43"/>
      <c r="L70" s="43"/>
      <c r="M70" s="44" t="str">
        <f t="shared" si="0"/>
        <v>Bid Incomplete</v>
      </c>
      <c r="N70" s="48">
        <v>925</v>
      </c>
      <c r="O70" s="44" t="str">
        <f t="shared" si="1"/>
        <v>Bid Incomplete</v>
      </c>
      <c r="P70" s="35"/>
      <c r="Q70" s="117"/>
      <c r="R70" s="23"/>
      <c r="S70" s="23"/>
      <c r="T70" s="24" t="str">
        <f t="shared" si="2"/>
        <v/>
      </c>
    </row>
    <row r="71" spans="1:20" x14ac:dyDescent="0.25">
      <c r="A71" s="21" t="s">
        <v>51</v>
      </c>
      <c r="B71" s="59" t="s">
        <v>6</v>
      </c>
      <c r="C71" s="59" t="s">
        <v>98</v>
      </c>
      <c r="D71" s="60" t="s">
        <v>137</v>
      </c>
      <c r="E71" s="126" t="s">
        <v>190</v>
      </c>
      <c r="F71" s="127"/>
      <c r="G71" s="22"/>
      <c r="H71" s="31"/>
      <c r="I71" s="31"/>
      <c r="J71" s="31"/>
      <c r="K71" s="43"/>
      <c r="L71" s="43"/>
      <c r="M71" s="44" t="str">
        <f t="shared" si="0"/>
        <v>Bid Incomplete</v>
      </c>
      <c r="N71" s="48">
        <v>925</v>
      </c>
      <c r="O71" s="44" t="str">
        <f t="shared" si="1"/>
        <v>Bid Incomplete</v>
      </c>
      <c r="P71" s="35"/>
      <c r="Q71" s="117"/>
      <c r="R71" s="23"/>
      <c r="S71" s="23"/>
      <c r="T71" s="24" t="str">
        <f t="shared" si="2"/>
        <v/>
      </c>
    </row>
    <row r="72" spans="1:20" x14ac:dyDescent="0.25">
      <c r="A72" s="21" t="s">
        <v>51</v>
      </c>
      <c r="B72" s="59" t="s">
        <v>6</v>
      </c>
      <c r="C72" s="59" t="s">
        <v>94</v>
      </c>
      <c r="D72" s="60" t="s">
        <v>138</v>
      </c>
      <c r="E72" s="126" t="s">
        <v>191</v>
      </c>
      <c r="F72" s="127"/>
      <c r="G72" s="22"/>
      <c r="H72" s="31"/>
      <c r="I72" s="31"/>
      <c r="J72" s="31"/>
      <c r="K72" s="43"/>
      <c r="L72" s="43"/>
      <c r="M72" s="44" t="str">
        <f t="shared" si="0"/>
        <v>Bid Incomplete</v>
      </c>
      <c r="N72" s="48">
        <v>925</v>
      </c>
      <c r="O72" s="44" t="str">
        <f t="shared" si="1"/>
        <v>Bid Incomplete</v>
      </c>
      <c r="P72" s="35"/>
      <c r="Q72" s="117"/>
      <c r="R72" s="23"/>
      <c r="S72" s="23"/>
      <c r="T72" s="24" t="str">
        <f t="shared" si="2"/>
        <v/>
      </c>
    </row>
    <row r="73" spans="1:20" x14ac:dyDescent="0.25">
      <c r="A73" s="21" t="s">
        <v>51</v>
      </c>
      <c r="B73" s="59" t="s">
        <v>6</v>
      </c>
      <c r="C73" s="59" t="s">
        <v>99</v>
      </c>
      <c r="D73" s="60" t="s">
        <v>139</v>
      </c>
      <c r="E73" s="126" t="s">
        <v>192</v>
      </c>
      <c r="F73" s="127"/>
      <c r="G73" s="22"/>
      <c r="H73" s="31"/>
      <c r="I73" s="31"/>
      <c r="J73" s="31"/>
      <c r="K73" s="43"/>
      <c r="L73" s="43"/>
      <c r="M73" s="44" t="str">
        <f t="shared" si="0"/>
        <v>Bid Incomplete</v>
      </c>
      <c r="N73" s="48">
        <v>925</v>
      </c>
      <c r="O73" s="44" t="str">
        <f t="shared" si="1"/>
        <v>Bid Incomplete</v>
      </c>
      <c r="P73" s="35"/>
      <c r="Q73" s="117"/>
      <c r="R73" s="23"/>
      <c r="S73" s="23"/>
      <c r="T73" s="24" t="str">
        <f t="shared" si="2"/>
        <v/>
      </c>
    </row>
    <row r="74" spans="1:20" x14ac:dyDescent="0.25">
      <c r="A74" s="21" t="s">
        <v>51</v>
      </c>
      <c r="B74" s="59" t="s">
        <v>6</v>
      </c>
      <c r="C74" s="59" t="s">
        <v>100</v>
      </c>
      <c r="D74" s="60" t="s">
        <v>140</v>
      </c>
      <c r="E74" s="126" t="s">
        <v>193</v>
      </c>
      <c r="F74" s="127"/>
      <c r="G74" s="22"/>
      <c r="H74" s="31"/>
      <c r="I74" s="31"/>
      <c r="J74" s="31"/>
      <c r="K74" s="43"/>
      <c r="L74" s="43"/>
      <c r="M74" s="44" t="str">
        <f t="shared" si="0"/>
        <v>Bid Incomplete</v>
      </c>
      <c r="N74" s="48">
        <v>925</v>
      </c>
      <c r="O74" s="44" t="str">
        <f t="shared" si="1"/>
        <v>Bid Incomplete</v>
      </c>
      <c r="P74" s="35"/>
      <c r="Q74" s="117"/>
      <c r="R74" s="23"/>
      <c r="S74" s="23"/>
      <c r="T74" s="24" t="str">
        <f t="shared" si="2"/>
        <v/>
      </c>
    </row>
    <row r="75" spans="1:20" x14ac:dyDescent="0.25">
      <c r="A75" s="21" t="s">
        <v>51</v>
      </c>
      <c r="B75" s="59" t="s">
        <v>55</v>
      </c>
      <c r="C75" s="59" t="s">
        <v>220</v>
      </c>
      <c r="D75" s="60">
        <v>12609317</v>
      </c>
      <c r="E75" s="126" t="s">
        <v>291</v>
      </c>
      <c r="F75" s="127"/>
      <c r="G75" s="22"/>
      <c r="H75" s="31"/>
      <c r="I75" s="31"/>
      <c r="J75" s="31"/>
      <c r="K75" s="43"/>
      <c r="L75" s="43"/>
      <c r="M75" s="44" t="str">
        <f t="shared" si="0"/>
        <v>Bid Incomplete</v>
      </c>
      <c r="N75" s="48">
        <v>50</v>
      </c>
      <c r="O75" s="44" t="str">
        <f t="shared" si="1"/>
        <v>Bid Incomplete</v>
      </c>
      <c r="P75" s="35"/>
      <c r="Q75" s="117"/>
      <c r="R75" s="23"/>
      <c r="S75" s="23"/>
      <c r="T75" s="24" t="str">
        <f t="shared" si="2"/>
        <v/>
      </c>
    </row>
    <row r="76" spans="1:20" x14ac:dyDescent="0.25">
      <c r="A76" s="21" t="s">
        <v>51</v>
      </c>
      <c r="B76" s="59" t="s">
        <v>55</v>
      </c>
      <c r="C76" s="59" t="s">
        <v>220</v>
      </c>
      <c r="D76" s="60">
        <v>13588328</v>
      </c>
      <c r="E76" s="126" t="s">
        <v>292</v>
      </c>
      <c r="F76" s="127"/>
      <c r="G76" s="22"/>
      <c r="H76" s="31"/>
      <c r="I76" s="31"/>
      <c r="J76" s="31"/>
      <c r="K76" s="43"/>
      <c r="L76" s="43"/>
      <c r="M76" s="44" t="str">
        <f t="shared" si="0"/>
        <v>Bid Incomplete</v>
      </c>
      <c r="N76" s="48">
        <v>50</v>
      </c>
      <c r="O76" s="44" t="str">
        <f t="shared" si="1"/>
        <v>Bid Incomplete</v>
      </c>
      <c r="P76" s="35"/>
      <c r="Q76" s="117"/>
      <c r="R76" s="23"/>
      <c r="S76" s="23"/>
      <c r="T76" s="24" t="str">
        <f t="shared" si="2"/>
        <v/>
      </c>
    </row>
    <row r="77" spans="1:20" x14ac:dyDescent="0.25">
      <c r="A77" s="21" t="s">
        <v>51</v>
      </c>
      <c r="B77" s="59" t="s">
        <v>55</v>
      </c>
      <c r="C77" s="59" t="s">
        <v>220</v>
      </c>
      <c r="D77" s="60" t="s">
        <v>293</v>
      </c>
      <c r="E77" s="126" t="s">
        <v>292</v>
      </c>
      <c r="F77" s="127"/>
      <c r="G77" s="22"/>
      <c r="H77" s="31"/>
      <c r="I77" s="31"/>
      <c r="J77" s="31"/>
      <c r="K77" s="43"/>
      <c r="L77" s="43"/>
      <c r="M77" s="44" t="str">
        <f t="shared" si="0"/>
        <v>Bid Incomplete</v>
      </c>
      <c r="N77" s="48">
        <v>50</v>
      </c>
      <c r="O77" s="44" t="str">
        <f t="shared" si="1"/>
        <v>Bid Incomplete</v>
      </c>
      <c r="P77" s="35"/>
      <c r="Q77" s="117"/>
      <c r="R77" s="23"/>
      <c r="S77" s="23"/>
      <c r="T77" s="24" t="str">
        <f t="shared" si="2"/>
        <v/>
      </c>
    </row>
    <row r="78" spans="1:20" x14ac:dyDescent="0.25">
      <c r="A78" s="21" t="s">
        <v>51</v>
      </c>
      <c r="B78" s="59" t="s">
        <v>55</v>
      </c>
      <c r="C78" s="59" t="s">
        <v>294</v>
      </c>
      <c r="D78" s="60">
        <v>28005</v>
      </c>
      <c r="E78" s="128" t="s">
        <v>295</v>
      </c>
      <c r="F78" s="130"/>
      <c r="G78" s="22"/>
      <c r="H78" s="31"/>
      <c r="I78" s="31"/>
      <c r="J78" s="31"/>
      <c r="K78" s="43"/>
      <c r="L78" s="43"/>
      <c r="M78" s="44" t="str">
        <f t="shared" si="0"/>
        <v>Bid Incomplete</v>
      </c>
      <c r="N78" s="48">
        <v>50</v>
      </c>
      <c r="O78" s="44" t="str">
        <f t="shared" si="1"/>
        <v>Bid Incomplete</v>
      </c>
      <c r="P78" s="35"/>
      <c r="Q78" s="117"/>
      <c r="R78" s="23"/>
      <c r="S78" s="23"/>
      <c r="T78" s="24" t="str">
        <f t="shared" si="2"/>
        <v/>
      </c>
    </row>
    <row r="79" spans="1:20" x14ac:dyDescent="0.25">
      <c r="A79" s="21" t="s">
        <v>51</v>
      </c>
      <c r="B79" s="59" t="s">
        <v>55</v>
      </c>
      <c r="C79" s="59" t="s">
        <v>294</v>
      </c>
      <c r="D79" s="60">
        <v>28006</v>
      </c>
      <c r="E79" s="128" t="s">
        <v>295</v>
      </c>
      <c r="F79" s="130"/>
      <c r="G79" s="22"/>
      <c r="H79" s="31"/>
      <c r="I79" s="31"/>
      <c r="J79" s="31"/>
      <c r="K79" s="43"/>
      <c r="L79" s="43"/>
      <c r="M79" s="44" t="str">
        <f t="shared" si="0"/>
        <v>Bid Incomplete</v>
      </c>
      <c r="N79" s="48">
        <v>50</v>
      </c>
      <c r="O79" s="44" t="str">
        <f t="shared" si="1"/>
        <v>Bid Incomplete</v>
      </c>
      <c r="P79" s="35"/>
      <c r="Q79" s="117"/>
      <c r="R79" s="23"/>
      <c r="S79" s="23"/>
      <c r="T79" s="24" t="str">
        <f t="shared" si="2"/>
        <v/>
      </c>
    </row>
    <row r="80" spans="1:20" x14ac:dyDescent="0.25">
      <c r="A80" s="21" t="s">
        <v>51</v>
      </c>
      <c r="B80" s="59" t="s">
        <v>55</v>
      </c>
      <c r="C80" s="59" t="s">
        <v>294</v>
      </c>
      <c r="D80" s="60">
        <v>12831</v>
      </c>
      <c r="E80" s="128" t="s">
        <v>295</v>
      </c>
      <c r="F80" s="130"/>
      <c r="G80" s="22"/>
      <c r="H80" s="31"/>
      <c r="I80" s="31"/>
      <c r="J80" s="31"/>
      <c r="K80" s="43"/>
      <c r="L80" s="43"/>
      <c r="M80" s="44" t="str">
        <f t="shared" ref="M80:M143" si="3">IF((AND($J80="Commonly Stocked",ISNUMBER($F$8),ISNUMBER($K80))),$K80*(1-($F$8/100)),IF((AND($J80="Direct Order",ISNUMBER($F$9),ISNUMBER($L80))),($L80+(($F$9/100)*L80)),"Bid Incomplete"))</f>
        <v>Bid Incomplete</v>
      </c>
      <c r="N80" s="48">
        <v>50</v>
      </c>
      <c r="O80" s="44" t="str">
        <f t="shared" ref="O80:O143" si="4">IFERROR($M80*$N80,"Bid Incomplete")</f>
        <v>Bid Incomplete</v>
      </c>
      <c r="P80" s="35"/>
      <c r="Q80" s="117"/>
      <c r="R80" s="23"/>
      <c r="S80" s="23"/>
      <c r="T80" s="24" t="str">
        <f t="shared" ref="T80:T143" si="5">IF(AND($G80="YES",$R80=""),"Parts Interchange Document must be submitted for Substitute Parts",IF(AND($G80="YES",$R80="NO"),"Parts Interchange Document must be submitted for Substitute Parts",""))</f>
        <v/>
      </c>
    </row>
    <row r="81" spans="1:20" x14ac:dyDescent="0.25">
      <c r="A81" s="21" t="s">
        <v>51</v>
      </c>
      <c r="B81" s="59" t="s">
        <v>7</v>
      </c>
      <c r="C81" s="59" t="s">
        <v>296</v>
      </c>
      <c r="D81" s="60">
        <v>4160</v>
      </c>
      <c r="E81" s="126" t="s">
        <v>297</v>
      </c>
      <c r="F81" s="127"/>
      <c r="G81" s="22"/>
      <c r="H81" s="31"/>
      <c r="I81" s="31"/>
      <c r="J81" s="31"/>
      <c r="K81" s="43"/>
      <c r="L81" s="43"/>
      <c r="M81" s="44" t="str">
        <f t="shared" si="3"/>
        <v>Bid Incomplete</v>
      </c>
      <c r="N81" s="48">
        <v>400</v>
      </c>
      <c r="O81" s="44" t="str">
        <f t="shared" si="4"/>
        <v>Bid Incomplete</v>
      </c>
      <c r="P81" s="35"/>
      <c r="Q81" s="117"/>
      <c r="R81" s="23"/>
      <c r="S81" s="23"/>
      <c r="T81" s="24" t="str">
        <f t="shared" si="5"/>
        <v/>
      </c>
    </row>
    <row r="82" spans="1:20" x14ac:dyDescent="0.25">
      <c r="A82" s="21" t="s">
        <v>51</v>
      </c>
      <c r="B82" s="59" t="s">
        <v>7</v>
      </c>
      <c r="C82" s="59" t="s">
        <v>298</v>
      </c>
      <c r="D82" s="61">
        <v>412920</v>
      </c>
      <c r="E82" s="126" t="s">
        <v>297</v>
      </c>
      <c r="F82" s="127"/>
      <c r="G82" s="22"/>
      <c r="H82" s="31"/>
      <c r="I82" s="31"/>
      <c r="J82" s="31"/>
      <c r="K82" s="43"/>
      <c r="L82" s="43"/>
      <c r="M82" s="44" t="str">
        <f t="shared" si="3"/>
        <v>Bid Incomplete</v>
      </c>
      <c r="N82" s="48">
        <v>400</v>
      </c>
      <c r="O82" s="44" t="str">
        <f t="shared" si="4"/>
        <v>Bid Incomplete</v>
      </c>
      <c r="P82" s="35"/>
      <c r="Q82" s="117"/>
      <c r="R82" s="23"/>
      <c r="S82" s="23"/>
      <c r="T82" s="24" t="str">
        <f t="shared" si="5"/>
        <v/>
      </c>
    </row>
    <row r="83" spans="1:20" x14ac:dyDescent="0.25">
      <c r="A83" s="21" t="s">
        <v>51</v>
      </c>
      <c r="B83" s="59" t="s">
        <v>7</v>
      </c>
      <c r="C83" s="59" t="s">
        <v>296</v>
      </c>
      <c r="D83" s="61">
        <v>455355</v>
      </c>
      <c r="E83" s="126" t="s">
        <v>297</v>
      </c>
      <c r="F83" s="127"/>
      <c r="G83" s="22"/>
      <c r="H83" s="31"/>
      <c r="I83" s="31"/>
      <c r="J83" s="31"/>
      <c r="K83" s="43"/>
      <c r="L83" s="43"/>
      <c r="M83" s="44" t="str">
        <f t="shared" si="3"/>
        <v>Bid Incomplete</v>
      </c>
      <c r="N83" s="48">
        <v>400</v>
      </c>
      <c r="O83" s="44" t="str">
        <f t="shared" si="4"/>
        <v>Bid Incomplete</v>
      </c>
      <c r="P83" s="35"/>
      <c r="Q83" s="117"/>
      <c r="R83" s="23"/>
      <c r="S83" s="23"/>
      <c r="T83" s="24" t="str">
        <f t="shared" si="5"/>
        <v/>
      </c>
    </row>
    <row r="84" spans="1:20" x14ac:dyDescent="0.25">
      <c r="A84" s="21" t="s">
        <v>51</v>
      </c>
      <c r="B84" s="59" t="s">
        <v>7</v>
      </c>
      <c r="C84" s="59" t="s">
        <v>296</v>
      </c>
      <c r="D84" s="60">
        <v>710544</v>
      </c>
      <c r="E84" s="126" t="s">
        <v>297</v>
      </c>
      <c r="F84" s="127"/>
      <c r="G84" s="22"/>
      <c r="H84" s="31"/>
      <c r="I84" s="31"/>
      <c r="J84" s="31"/>
      <c r="K84" s="43"/>
      <c r="L84" s="43"/>
      <c r="M84" s="44" t="str">
        <f t="shared" si="3"/>
        <v>Bid Incomplete</v>
      </c>
      <c r="N84" s="48">
        <v>400</v>
      </c>
      <c r="O84" s="44" t="str">
        <f t="shared" si="4"/>
        <v>Bid Incomplete</v>
      </c>
      <c r="P84" s="35"/>
      <c r="Q84" s="117"/>
      <c r="R84" s="23"/>
      <c r="S84" s="23"/>
      <c r="T84" s="24" t="str">
        <f t="shared" si="5"/>
        <v/>
      </c>
    </row>
    <row r="85" spans="1:20" x14ac:dyDescent="0.25">
      <c r="A85" s="21" t="s">
        <v>51</v>
      </c>
      <c r="B85" s="59" t="s">
        <v>7</v>
      </c>
      <c r="C85" s="59" t="s">
        <v>296</v>
      </c>
      <c r="D85" s="60">
        <v>8609</v>
      </c>
      <c r="E85" s="126" t="s">
        <v>297</v>
      </c>
      <c r="F85" s="127"/>
      <c r="G85" s="22"/>
      <c r="H85" s="31"/>
      <c r="I85" s="31"/>
      <c r="J85" s="31"/>
      <c r="K85" s="43"/>
      <c r="L85" s="43"/>
      <c r="M85" s="44" t="str">
        <f t="shared" si="3"/>
        <v>Bid Incomplete</v>
      </c>
      <c r="N85" s="48">
        <v>400</v>
      </c>
      <c r="O85" s="44" t="str">
        <f t="shared" si="4"/>
        <v>Bid Incomplete</v>
      </c>
      <c r="P85" s="35"/>
      <c r="Q85" s="117"/>
      <c r="R85" s="23"/>
      <c r="S85" s="23"/>
      <c r="T85" s="24" t="str">
        <f t="shared" si="5"/>
        <v/>
      </c>
    </row>
    <row r="86" spans="1:20" x14ac:dyDescent="0.25">
      <c r="A86" s="21" t="s">
        <v>51</v>
      </c>
      <c r="B86" s="59" t="s">
        <v>7</v>
      </c>
      <c r="C86" s="59" t="s">
        <v>296</v>
      </c>
      <c r="D86" s="60">
        <v>710673</v>
      </c>
      <c r="E86" s="126" t="s">
        <v>297</v>
      </c>
      <c r="F86" s="127"/>
      <c r="G86" s="22"/>
      <c r="H86" s="31"/>
      <c r="I86" s="31"/>
      <c r="J86" s="31"/>
      <c r="K86" s="43"/>
      <c r="L86" s="43"/>
      <c r="M86" s="44" t="str">
        <f t="shared" si="3"/>
        <v>Bid Incomplete</v>
      </c>
      <c r="N86" s="48">
        <v>400</v>
      </c>
      <c r="O86" s="44" t="str">
        <f t="shared" si="4"/>
        <v>Bid Incomplete</v>
      </c>
      <c r="P86" s="35"/>
      <c r="Q86" s="117"/>
      <c r="R86" s="23"/>
      <c r="S86" s="23"/>
      <c r="T86" s="24" t="str">
        <f t="shared" si="5"/>
        <v/>
      </c>
    </row>
    <row r="87" spans="1:20" x14ac:dyDescent="0.25">
      <c r="A87" s="21" t="s">
        <v>51</v>
      </c>
      <c r="B87" s="59" t="s">
        <v>8</v>
      </c>
      <c r="C87" s="59" t="s">
        <v>535</v>
      </c>
      <c r="D87" s="60">
        <v>61561</v>
      </c>
      <c r="E87" s="126" t="s">
        <v>299</v>
      </c>
      <c r="F87" s="127"/>
      <c r="G87" s="22"/>
      <c r="H87" s="31"/>
      <c r="I87" s="31"/>
      <c r="J87" s="31"/>
      <c r="K87" s="43"/>
      <c r="L87" s="43"/>
      <c r="M87" s="44" t="str">
        <f t="shared" si="3"/>
        <v>Bid Incomplete</v>
      </c>
      <c r="N87" s="48">
        <v>150</v>
      </c>
      <c r="O87" s="44" t="str">
        <f t="shared" si="4"/>
        <v>Bid Incomplete</v>
      </c>
      <c r="P87" s="35"/>
      <c r="Q87" s="117"/>
      <c r="R87" s="23"/>
      <c r="S87" s="23"/>
      <c r="T87" s="24" t="str">
        <f t="shared" si="5"/>
        <v/>
      </c>
    </row>
    <row r="88" spans="1:20" x14ac:dyDescent="0.25">
      <c r="A88" s="21" t="s">
        <v>51</v>
      </c>
      <c r="B88" s="59" t="s">
        <v>8</v>
      </c>
      <c r="C88" s="59" t="s">
        <v>535</v>
      </c>
      <c r="D88" s="60">
        <v>61494</v>
      </c>
      <c r="E88" s="126" t="s">
        <v>299</v>
      </c>
      <c r="F88" s="127"/>
      <c r="G88" s="22"/>
      <c r="H88" s="31"/>
      <c r="I88" s="31"/>
      <c r="J88" s="31"/>
      <c r="K88" s="43"/>
      <c r="L88" s="43"/>
      <c r="M88" s="44" t="str">
        <f t="shared" si="3"/>
        <v>Bid Incomplete</v>
      </c>
      <c r="N88" s="48">
        <v>150</v>
      </c>
      <c r="O88" s="44" t="str">
        <f t="shared" si="4"/>
        <v>Bid Incomplete</v>
      </c>
      <c r="P88" s="35"/>
      <c r="Q88" s="117"/>
      <c r="R88" s="23"/>
      <c r="S88" s="23"/>
      <c r="T88" s="24" t="str">
        <f t="shared" si="5"/>
        <v/>
      </c>
    </row>
    <row r="89" spans="1:20" x14ac:dyDescent="0.25">
      <c r="A89" s="21" t="s">
        <v>51</v>
      </c>
      <c r="B89" s="59" t="s">
        <v>8</v>
      </c>
      <c r="C89" s="59" t="s">
        <v>535</v>
      </c>
      <c r="D89" s="60" t="s">
        <v>300</v>
      </c>
      <c r="E89" s="126" t="s">
        <v>301</v>
      </c>
      <c r="F89" s="127"/>
      <c r="G89" s="22"/>
      <c r="H89" s="31"/>
      <c r="I89" s="31"/>
      <c r="J89" s="31"/>
      <c r="K89" s="43"/>
      <c r="L89" s="43"/>
      <c r="M89" s="44" t="str">
        <f t="shared" si="3"/>
        <v>Bid Incomplete</v>
      </c>
      <c r="N89" s="48">
        <v>150</v>
      </c>
      <c r="O89" s="44" t="str">
        <f t="shared" si="4"/>
        <v>Bid Incomplete</v>
      </c>
      <c r="P89" s="35"/>
      <c r="Q89" s="117"/>
      <c r="R89" s="23"/>
      <c r="S89" s="23"/>
      <c r="T89" s="24" t="str">
        <f t="shared" si="5"/>
        <v/>
      </c>
    </row>
    <row r="90" spans="1:20" x14ac:dyDescent="0.25">
      <c r="A90" s="21" t="s">
        <v>51</v>
      </c>
      <c r="B90" s="59" t="s">
        <v>8</v>
      </c>
      <c r="C90" s="59" t="s">
        <v>535</v>
      </c>
      <c r="D90" s="60" t="s">
        <v>302</v>
      </c>
      <c r="E90" s="126" t="s">
        <v>303</v>
      </c>
      <c r="F90" s="127"/>
      <c r="G90" s="22"/>
      <c r="H90" s="31"/>
      <c r="I90" s="31"/>
      <c r="J90" s="31"/>
      <c r="K90" s="43"/>
      <c r="L90" s="43"/>
      <c r="M90" s="44" t="str">
        <f t="shared" si="3"/>
        <v>Bid Incomplete</v>
      </c>
      <c r="N90" s="48">
        <v>150</v>
      </c>
      <c r="O90" s="44" t="str">
        <f t="shared" si="4"/>
        <v>Bid Incomplete</v>
      </c>
      <c r="P90" s="35"/>
      <c r="Q90" s="117"/>
      <c r="R90" s="23"/>
      <c r="S90" s="23"/>
      <c r="T90" s="24" t="str">
        <f t="shared" si="5"/>
        <v/>
      </c>
    </row>
    <row r="91" spans="1:20" x14ac:dyDescent="0.25">
      <c r="A91" s="21" t="s">
        <v>51</v>
      </c>
      <c r="B91" s="59" t="s">
        <v>8</v>
      </c>
      <c r="C91" s="59" t="s">
        <v>535</v>
      </c>
      <c r="D91" s="60" t="s">
        <v>304</v>
      </c>
      <c r="E91" s="126" t="s">
        <v>303</v>
      </c>
      <c r="F91" s="127"/>
      <c r="G91" s="22"/>
      <c r="H91" s="31"/>
      <c r="I91" s="31"/>
      <c r="J91" s="31"/>
      <c r="K91" s="43"/>
      <c r="L91" s="43"/>
      <c r="M91" s="44" t="str">
        <f t="shared" si="3"/>
        <v>Bid Incomplete</v>
      </c>
      <c r="N91" s="48">
        <v>150</v>
      </c>
      <c r="O91" s="44" t="str">
        <f t="shared" si="4"/>
        <v>Bid Incomplete</v>
      </c>
      <c r="P91" s="35"/>
      <c r="Q91" s="117"/>
      <c r="R91" s="23"/>
      <c r="S91" s="23"/>
      <c r="T91" s="24" t="str">
        <f t="shared" si="5"/>
        <v/>
      </c>
    </row>
    <row r="92" spans="1:20" x14ac:dyDescent="0.25">
      <c r="A92" s="21" t="s">
        <v>51</v>
      </c>
      <c r="B92" s="59" t="s">
        <v>8</v>
      </c>
      <c r="C92" s="59" t="s">
        <v>535</v>
      </c>
      <c r="D92" s="60" t="s">
        <v>305</v>
      </c>
      <c r="E92" s="126" t="s">
        <v>301</v>
      </c>
      <c r="F92" s="127"/>
      <c r="G92" s="22"/>
      <c r="H92" s="31"/>
      <c r="I92" s="31"/>
      <c r="J92" s="31"/>
      <c r="K92" s="43"/>
      <c r="L92" s="43"/>
      <c r="M92" s="44" t="str">
        <f t="shared" si="3"/>
        <v>Bid Incomplete</v>
      </c>
      <c r="N92" s="48">
        <v>150</v>
      </c>
      <c r="O92" s="44" t="str">
        <f t="shared" si="4"/>
        <v>Bid Incomplete</v>
      </c>
      <c r="P92" s="35"/>
      <c r="Q92" s="117"/>
      <c r="R92" s="23"/>
      <c r="S92" s="23"/>
      <c r="T92" s="24" t="str">
        <f t="shared" si="5"/>
        <v/>
      </c>
    </row>
    <row r="93" spans="1:20" x14ac:dyDescent="0.25">
      <c r="A93" s="21" t="s">
        <v>51</v>
      </c>
      <c r="B93" s="59" t="s">
        <v>9</v>
      </c>
      <c r="C93" s="59" t="s">
        <v>534</v>
      </c>
      <c r="D93" s="60">
        <v>513288</v>
      </c>
      <c r="E93" s="126" t="s">
        <v>306</v>
      </c>
      <c r="F93" s="127"/>
      <c r="G93" s="22"/>
      <c r="H93" s="31"/>
      <c r="I93" s="31"/>
      <c r="J93" s="31"/>
      <c r="K93" s="43"/>
      <c r="L93" s="43"/>
      <c r="M93" s="44" t="str">
        <f t="shared" si="3"/>
        <v>Bid Incomplete</v>
      </c>
      <c r="N93" s="48">
        <v>350</v>
      </c>
      <c r="O93" s="44" t="str">
        <f t="shared" si="4"/>
        <v>Bid Incomplete</v>
      </c>
      <c r="P93" s="35"/>
      <c r="Q93" s="117"/>
      <c r="R93" s="23"/>
      <c r="S93" s="23"/>
      <c r="T93" s="24" t="str">
        <f t="shared" si="5"/>
        <v/>
      </c>
    </row>
    <row r="94" spans="1:20" x14ac:dyDescent="0.25">
      <c r="A94" s="21" t="s">
        <v>51</v>
      </c>
      <c r="B94" s="59" t="s">
        <v>9</v>
      </c>
      <c r="C94" s="59" t="s">
        <v>534</v>
      </c>
      <c r="D94" s="60">
        <v>515150</v>
      </c>
      <c r="E94" s="126" t="s">
        <v>306</v>
      </c>
      <c r="F94" s="127"/>
      <c r="G94" s="22"/>
      <c r="H94" s="31"/>
      <c r="I94" s="31"/>
      <c r="J94" s="31"/>
      <c r="K94" s="43"/>
      <c r="L94" s="43"/>
      <c r="M94" s="44" t="str">
        <f t="shared" si="3"/>
        <v>Bid Incomplete</v>
      </c>
      <c r="N94" s="48">
        <v>350</v>
      </c>
      <c r="O94" s="44" t="str">
        <f t="shared" si="4"/>
        <v>Bid Incomplete</v>
      </c>
      <c r="P94" s="35"/>
      <c r="Q94" s="117"/>
      <c r="R94" s="23"/>
      <c r="S94" s="23"/>
      <c r="T94" s="24" t="str">
        <f t="shared" si="5"/>
        <v/>
      </c>
    </row>
    <row r="95" spans="1:20" x14ac:dyDescent="0.25">
      <c r="A95" s="21" t="s">
        <v>51</v>
      </c>
      <c r="B95" s="59" t="s">
        <v>9</v>
      </c>
      <c r="C95" s="59" t="s">
        <v>534</v>
      </c>
      <c r="D95" s="60">
        <v>515169</v>
      </c>
      <c r="E95" s="126" t="s">
        <v>306</v>
      </c>
      <c r="F95" s="127"/>
      <c r="G95" s="22"/>
      <c r="H95" s="31"/>
      <c r="I95" s="31"/>
      <c r="J95" s="31"/>
      <c r="K95" s="43"/>
      <c r="L95" s="43"/>
      <c r="M95" s="44" t="str">
        <f t="shared" si="3"/>
        <v>Bid Incomplete</v>
      </c>
      <c r="N95" s="48">
        <v>350</v>
      </c>
      <c r="O95" s="44" t="str">
        <f t="shared" si="4"/>
        <v>Bid Incomplete</v>
      </c>
      <c r="P95" s="35"/>
      <c r="Q95" s="117"/>
      <c r="R95" s="23"/>
      <c r="S95" s="23"/>
      <c r="T95" s="24" t="str">
        <f t="shared" si="5"/>
        <v/>
      </c>
    </row>
    <row r="96" spans="1:20" x14ac:dyDescent="0.25">
      <c r="A96" s="21" t="s">
        <v>51</v>
      </c>
      <c r="B96" s="59" t="s">
        <v>9</v>
      </c>
      <c r="C96" s="59" t="s">
        <v>307</v>
      </c>
      <c r="D96" s="60">
        <v>515059</v>
      </c>
      <c r="E96" s="126" t="s">
        <v>306</v>
      </c>
      <c r="F96" s="127"/>
      <c r="G96" s="22"/>
      <c r="H96" s="31"/>
      <c r="I96" s="31"/>
      <c r="J96" s="31"/>
      <c r="K96" s="43"/>
      <c r="L96" s="43"/>
      <c r="M96" s="44" t="str">
        <f t="shared" si="3"/>
        <v>Bid Incomplete</v>
      </c>
      <c r="N96" s="48">
        <v>350</v>
      </c>
      <c r="O96" s="44" t="str">
        <f t="shared" si="4"/>
        <v>Bid Incomplete</v>
      </c>
      <c r="P96" s="35"/>
      <c r="Q96" s="117"/>
      <c r="R96" s="23"/>
      <c r="S96" s="23"/>
      <c r="T96" s="24" t="str">
        <f t="shared" si="5"/>
        <v/>
      </c>
    </row>
    <row r="97" spans="1:20" x14ac:dyDescent="0.25">
      <c r="A97" s="21" t="s">
        <v>51</v>
      </c>
      <c r="B97" s="59" t="s">
        <v>9</v>
      </c>
      <c r="C97" s="59" t="s">
        <v>307</v>
      </c>
      <c r="D97" s="60">
        <v>512497</v>
      </c>
      <c r="E97" s="126" t="s">
        <v>306</v>
      </c>
      <c r="F97" s="127"/>
      <c r="G97" s="22"/>
      <c r="H97" s="31"/>
      <c r="I97" s="31"/>
      <c r="J97" s="31"/>
      <c r="K97" s="43"/>
      <c r="L97" s="43"/>
      <c r="M97" s="44" t="str">
        <f t="shared" si="3"/>
        <v>Bid Incomplete</v>
      </c>
      <c r="N97" s="48">
        <v>350</v>
      </c>
      <c r="O97" s="44" t="str">
        <f t="shared" si="4"/>
        <v>Bid Incomplete</v>
      </c>
      <c r="P97" s="35"/>
      <c r="Q97" s="117"/>
      <c r="R97" s="23"/>
      <c r="S97" s="23"/>
      <c r="T97" s="24" t="str">
        <f t="shared" si="5"/>
        <v/>
      </c>
    </row>
    <row r="98" spans="1:20" x14ac:dyDescent="0.25">
      <c r="A98" s="21" t="s">
        <v>51</v>
      </c>
      <c r="B98" s="59" t="s">
        <v>9</v>
      </c>
      <c r="C98" s="59" t="s">
        <v>307</v>
      </c>
      <c r="D98" s="60">
        <v>512332</v>
      </c>
      <c r="E98" s="126" t="s">
        <v>306</v>
      </c>
      <c r="F98" s="127"/>
      <c r="G98" s="22"/>
      <c r="H98" s="31"/>
      <c r="I98" s="31"/>
      <c r="J98" s="31"/>
      <c r="K98" s="43"/>
      <c r="L98" s="43"/>
      <c r="M98" s="44" t="str">
        <f t="shared" si="3"/>
        <v>Bid Incomplete</v>
      </c>
      <c r="N98" s="48">
        <v>350</v>
      </c>
      <c r="O98" s="44" t="str">
        <f t="shared" si="4"/>
        <v>Bid Incomplete</v>
      </c>
      <c r="P98" s="35"/>
      <c r="Q98" s="117"/>
      <c r="R98" s="23"/>
      <c r="S98" s="23"/>
      <c r="T98" s="24" t="str">
        <f t="shared" si="5"/>
        <v/>
      </c>
    </row>
    <row r="99" spans="1:20" x14ac:dyDescent="0.25">
      <c r="A99" s="21" t="s">
        <v>51</v>
      </c>
      <c r="B99" s="59" t="s">
        <v>10</v>
      </c>
      <c r="C99" s="59" t="s">
        <v>534</v>
      </c>
      <c r="D99" s="60" t="s">
        <v>308</v>
      </c>
      <c r="E99" s="126" t="s">
        <v>309</v>
      </c>
      <c r="F99" s="127"/>
      <c r="G99" s="22"/>
      <c r="H99" s="31"/>
      <c r="I99" s="31"/>
      <c r="J99" s="31"/>
      <c r="K99" s="43"/>
      <c r="L99" s="43"/>
      <c r="M99" s="44" t="str">
        <f t="shared" si="3"/>
        <v>Bid Incomplete</v>
      </c>
      <c r="N99" s="48">
        <v>500</v>
      </c>
      <c r="O99" s="44" t="str">
        <f t="shared" si="4"/>
        <v>Bid Incomplete</v>
      </c>
      <c r="P99" s="35"/>
      <c r="Q99" s="117"/>
      <c r="R99" s="23"/>
      <c r="S99" s="23"/>
      <c r="T99" s="24" t="str">
        <f t="shared" si="5"/>
        <v/>
      </c>
    </row>
    <row r="100" spans="1:20" x14ac:dyDescent="0.25">
      <c r="A100" s="21" t="s">
        <v>51</v>
      </c>
      <c r="B100" s="59" t="s">
        <v>10</v>
      </c>
      <c r="C100" s="59" t="s">
        <v>534</v>
      </c>
      <c r="D100" s="60" t="s">
        <v>310</v>
      </c>
      <c r="E100" s="126" t="s">
        <v>311</v>
      </c>
      <c r="F100" s="127"/>
      <c r="G100" s="22"/>
      <c r="H100" s="31"/>
      <c r="I100" s="31"/>
      <c r="J100" s="31"/>
      <c r="K100" s="43"/>
      <c r="L100" s="43"/>
      <c r="M100" s="44" t="str">
        <f t="shared" si="3"/>
        <v>Bid Incomplete</v>
      </c>
      <c r="N100" s="48">
        <v>500</v>
      </c>
      <c r="O100" s="44" t="str">
        <f t="shared" si="4"/>
        <v>Bid Incomplete</v>
      </c>
      <c r="P100" s="35"/>
      <c r="Q100" s="117"/>
      <c r="R100" s="23"/>
      <c r="S100" s="23"/>
      <c r="T100" s="24" t="str">
        <f t="shared" si="5"/>
        <v/>
      </c>
    </row>
    <row r="101" spans="1:20" x14ac:dyDescent="0.25">
      <c r="A101" s="21" t="s">
        <v>51</v>
      </c>
      <c r="B101" s="59" t="s">
        <v>10</v>
      </c>
      <c r="C101" s="59" t="s">
        <v>534</v>
      </c>
      <c r="D101" s="60" t="s">
        <v>312</v>
      </c>
      <c r="E101" s="126" t="s">
        <v>309</v>
      </c>
      <c r="F101" s="127"/>
      <c r="G101" s="22"/>
      <c r="H101" s="31"/>
      <c r="I101" s="31"/>
      <c r="J101" s="31"/>
      <c r="K101" s="43"/>
      <c r="L101" s="43"/>
      <c r="M101" s="44" t="str">
        <f t="shared" si="3"/>
        <v>Bid Incomplete</v>
      </c>
      <c r="N101" s="48">
        <v>500</v>
      </c>
      <c r="O101" s="44" t="str">
        <f t="shared" si="4"/>
        <v>Bid Incomplete</v>
      </c>
      <c r="P101" s="35"/>
      <c r="Q101" s="117"/>
      <c r="R101" s="23"/>
      <c r="S101" s="23"/>
      <c r="T101" s="24" t="str">
        <f t="shared" si="5"/>
        <v/>
      </c>
    </row>
    <row r="102" spans="1:20" x14ac:dyDescent="0.25">
      <c r="A102" s="21" t="s">
        <v>51</v>
      </c>
      <c r="B102" s="59" t="s">
        <v>10</v>
      </c>
      <c r="C102" s="59" t="s">
        <v>534</v>
      </c>
      <c r="D102" s="60" t="s">
        <v>313</v>
      </c>
      <c r="E102" s="126" t="s">
        <v>314</v>
      </c>
      <c r="F102" s="127"/>
      <c r="G102" s="22"/>
      <c r="H102" s="31"/>
      <c r="I102" s="31"/>
      <c r="J102" s="31"/>
      <c r="K102" s="43"/>
      <c r="L102" s="43"/>
      <c r="M102" s="44" t="str">
        <f t="shared" si="3"/>
        <v>Bid Incomplete</v>
      </c>
      <c r="N102" s="48">
        <v>500</v>
      </c>
      <c r="O102" s="44" t="str">
        <f t="shared" si="4"/>
        <v>Bid Incomplete</v>
      </c>
      <c r="P102" s="35"/>
      <c r="Q102" s="117"/>
      <c r="R102" s="23"/>
      <c r="S102" s="23"/>
      <c r="T102" s="24" t="str">
        <f t="shared" si="5"/>
        <v/>
      </c>
    </row>
    <row r="103" spans="1:20" x14ac:dyDescent="0.25">
      <c r="A103" s="21" t="s">
        <v>51</v>
      </c>
      <c r="B103" s="59" t="s">
        <v>10</v>
      </c>
      <c r="C103" s="59" t="s">
        <v>534</v>
      </c>
      <c r="D103" s="60" t="s">
        <v>315</v>
      </c>
      <c r="E103" s="126" t="s">
        <v>316</v>
      </c>
      <c r="F103" s="127"/>
      <c r="G103" s="22"/>
      <c r="H103" s="31"/>
      <c r="I103" s="31"/>
      <c r="J103" s="31"/>
      <c r="K103" s="43"/>
      <c r="L103" s="43"/>
      <c r="M103" s="44" t="str">
        <f t="shared" si="3"/>
        <v>Bid Incomplete</v>
      </c>
      <c r="N103" s="48">
        <v>500</v>
      </c>
      <c r="O103" s="44" t="str">
        <f t="shared" si="4"/>
        <v>Bid Incomplete</v>
      </c>
      <c r="P103" s="35"/>
      <c r="Q103" s="117"/>
      <c r="R103" s="23"/>
      <c r="S103" s="23"/>
      <c r="T103" s="24" t="str">
        <f t="shared" si="5"/>
        <v/>
      </c>
    </row>
    <row r="104" spans="1:20" x14ac:dyDescent="0.25">
      <c r="A104" s="21" t="s">
        <v>51</v>
      </c>
      <c r="B104" s="59" t="s">
        <v>10</v>
      </c>
      <c r="C104" s="59" t="s">
        <v>534</v>
      </c>
      <c r="D104" s="60" t="s">
        <v>317</v>
      </c>
      <c r="E104" s="126" t="s">
        <v>316</v>
      </c>
      <c r="F104" s="127"/>
      <c r="G104" s="22"/>
      <c r="H104" s="31"/>
      <c r="I104" s="31"/>
      <c r="J104" s="31"/>
      <c r="K104" s="43"/>
      <c r="L104" s="43"/>
      <c r="M104" s="44" t="str">
        <f t="shared" si="3"/>
        <v>Bid Incomplete</v>
      </c>
      <c r="N104" s="48">
        <v>500</v>
      </c>
      <c r="O104" s="44" t="str">
        <f t="shared" si="4"/>
        <v>Bid Incomplete</v>
      </c>
      <c r="P104" s="35"/>
      <c r="Q104" s="117"/>
      <c r="R104" s="23"/>
      <c r="S104" s="23"/>
      <c r="T104" s="24" t="str">
        <f t="shared" si="5"/>
        <v/>
      </c>
    </row>
    <row r="105" spans="1:20" x14ac:dyDescent="0.25">
      <c r="A105" s="21" t="s">
        <v>51</v>
      </c>
      <c r="B105" s="59" t="s">
        <v>11</v>
      </c>
      <c r="C105" s="59" t="s">
        <v>534</v>
      </c>
      <c r="D105" s="60">
        <v>439</v>
      </c>
      <c r="E105" s="126" t="s">
        <v>318</v>
      </c>
      <c r="F105" s="127"/>
      <c r="G105" s="22"/>
      <c r="H105" s="31"/>
      <c r="I105" s="31"/>
      <c r="J105" s="31"/>
      <c r="K105" s="43"/>
      <c r="L105" s="43"/>
      <c r="M105" s="44" t="str">
        <f t="shared" si="3"/>
        <v>Bid Incomplete</v>
      </c>
      <c r="N105" s="48">
        <v>100</v>
      </c>
      <c r="O105" s="44" t="str">
        <f t="shared" si="4"/>
        <v>Bid Incomplete</v>
      </c>
      <c r="P105" s="35"/>
      <c r="Q105" s="117"/>
      <c r="R105" s="23"/>
      <c r="S105" s="23"/>
      <c r="T105" s="24" t="str">
        <f t="shared" si="5"/>
        <v/>
      </c>
    </row>
    <row r="106" spans="1:20" x14ac:dyDescent="0.25">
      <c r="A106" s="21" t="s">
        <v>51</v>
      </c>
      <c r="B106" s="59" t="s">
        <v>11</v>
      </c>
      <c r="C106" s="59" t="s">
        <v>534</v>
      </c>
      <c r="D106" s="60">
        <v>299</v>
      </c>
      <c r="E106" s="126" t="s">
        <v>319</v>
      </c>
      <c r="F106" s="127"/>
      <c r="G106" s="22"/>
      <c r="H106" s="31"/>
      <c r="I106" s="31"/>
      <c r="J106" s="31"/>
      <c r="K106" s="43"/>
      <c r="L106" s="43"/>
      <c r="M106" s="44" t="str">
        <f t="shared" si="3"/>
        <v>Bid Incomplete</v>
      </c>
      <c r="N106" s="48">
        <v>100</v>
      </c>
      <c r="O106" s="44" t="str">
        <f t="shared" si="4"/>
        <v>Bid Incomplete</v>
      </c>
      <c r="P106" s="35"/>
      <c r="Q106" s="117"/>
      <c r="R106" s="23"/>
      <c r="S106" s="23"/>
      <c r="T106" s="24" t="str">
        <f t="shared" si="5"/>
        <v/>
      </c>
    </row>
    <row r="107" spans="1:20" x14ac:dyDescent="0.25">
      <c r="A107" s="21" t="s">
        <v>51</v>
      </c>
      <c r="B107" s="59" t="s">
        <v>11</v>
      </c>
      <c r="C107" s="59" t="s">
        <v>534</v>
      </c>
      <c r="D107" s="60">
        <v>331</v>
      </c>
      <c r="E107" s="126" t="s">
        <v>320</v>
      </c>
      <c r="F107" s="127"/>
      <c r="G107" s="22"/>
      <c r="H107" s="31"/>
      <c r="I107" s="31"/>
      <c r="J107" s="31"/>
      <c r="K107" s="43"/>
      <c r="L107" s="43"/>
      <c r="M107" s="44" t="str">
        <f t="shared" si="3"/>
        <v>Bid Incomplete</v>
      </c>
      <c r="N107" s="48">
        <v>100</v>
      </c>
      <c r="O107" s="44" t="str">
        <f t="shared" si="4"/>
        <v>Bid Incomplete</v>
      </c>
      <c r="P107" s="35"/>
      <c r="Q107" s="117"/>
      <c r="R107" s="23"/>
      <c r="S107" s="23"/>
      <c r="T107" s="24" t="str">
        <f t="shared" si="5"/>
        <v/>
      </c>
    </row>
    <row r="108" spans="1:20" x14ac:dyDescent="0.25">
      <c r="A108" s="21" t="s">
        <v>51</v>
      </c>
      <c r="B108" s="59" t="s">
        <v>11</v>
      </c>
      <c r="C108" s="59" t="s">
        <v>534</v>
      </c>
      <c r="D108" s="60" t="s">
        <v>30</v>
      </c>
      <c r="E108" s="126" t="s">
        <v>321</v>
      </c>
      <c r="F108" s="127"/>
      <c r="G108" s="22"/>
      <c r="H108" s="31"/>
      <c r="I108" s="31"/>
      <c r="J108" s="31"/>
      <c r="K108" s="43"/>
      <c r="L108" s="43"/>
      <c r="M108" s="44" t="str">
        <f t="shared" si="3"/>
        <v>Bid Incomplete</v>
      </c>
      <c r="N108" s="48">
        <v>100</v>
      </c>
      <c r="O108" s="44" t="str">
        <f t="shared" si="4"/>
        <v>Bid Incomplete</v>
      </c>
      <c r="P108" s="35"/>
      <c r="Q108" s="117"/>
      <c r="R108" s="23"/>
      <c r="S108" s="23"/>
      <c r="T108" s="24" t="str">
        <f t="shared" si="5"/>
        <v/>
      </c>
    </row>
    <row r="109" spans="1:20" x14ac:dyDescent="0.25">
      <c r="A109" s="21" t="s">
        <v>51</v>
      </c>
      <c r="B109" s="59" t="s">
        <v>11</v>
      </c>
      <c r="C109" s="59" t="s">
        <v>322</v>
      </c>
      <c r="D109" s="60" t="s">
        <v>323</v>
      </c>
      <c r="E109" s="126" t="s">
        <v>321</v>
      </c>
      <c r="F109" s="127"/>
      <c r="G109" s="22"/>
      <c r="H109" s="31"/>
      <c r="I109" s="31"/>
      <c r="J109" s="31"/>
      <c r="K109" s="43"/>
      <c r="L109" s="43"/>
      <c r="M109" s="44" t="str">
        <f t="shared" si="3"/>
        <v>Bid Incomplete</v>
      </c>
      <c r="N109" s="48">
        <v>100</v>
      </c>
      <c r="O109" s="44" t="str">
        <f t="shared" si="4"/>
        <v>Bid Incomplete</v>
      </c>
      <c r="P109" s="35"/>
      <c r="Q109" s="117"/>
      <c r="R109" s="23"/>
      <c r="S109" s="23"/>
      <c r="T109" s="24" t="str">
        <f t="shared" si="5"/>
        <v/>
      </c>
    </row>
    <row r="110" spans="1:20" x14ac:dyDescent="0.25">
      <c r="A110" s="21" t="s">
        <v>51</v>
      </c>
      <c r="B110" s="59" t="s">
        <v>11</v>
      </c>
      <c r="C110" s="59" t="s">
        <v>322</v>
      </c>
      <c r="D110" s="60" t="s">
        <v>324</v>
      </c>
      <c r="E110" s="126" t="s">
        <v>321</v>
      </c>
      <c r="F110" s="127"/>
      <c r="G110" s="22"/>
      <c r="H110" s="31"/>
      <c r="I110" s="31"/>
      <c r="J110" s="31"/>
      <c r="K110" s="43"/>
      <c r="L110" s="43"/>
      <c r="M110" s="44" t="str">
        <f t="shared" si="3"/>
        <v>Bid Incomplete</v>
      </c>
      <c r="N110" s="48">
        <v>100</v>
      </c>
      <c r="O110" s="44" t="str">
        <f t="shared" si="4"/>
        <v>Bid Incomplete</v>
      </c>
      <c r="P110" s="35"/>
      <c r="Q110" s="117"/>
      <c r="R110" s="23"/>
      <c r="S110" s="23"/>
      <c r="T110" s="24" t="str">
        <f t="shared" si="5"/>
        <v/>
      </c>
    </row>
    <row r="111" spans="1:20" x14ac:dyDescent="0.25">
      <c r="A111" s="21" t="s">
        <v>51</v>
      </c>
      <c r="B111" s="59" t="s">
        <v>12</v>
      </c>
      <c r="C111" s="59" t="s">
        <v>76</v>
      </c>
      <c r="D111" s="60">
        <v>9008</v>
      </c>
      <c r="E111" s="126" t="s">
        <v>325</v>
      </c>
      <c r="F111" s="127"/>
      <c r="G111" s="22"/>
      <c r="H111" s="31"/>
      <c r="I111" s="31"/>
      <c r="J111" s="31"/>
      <c r="K111" s="43"/>
      <c r="L111" s="43"/>
      <c r="M111" s="44" t="str">
        <f t="shared" si="3"/>
        <v>Bid Incomplete</v>
      </c>
      <c r="N111" s="48">
        <v>6050</v>
      </c>
      <c r="O111" s="44" t="str">
        <f t="shared" si="4"/>
        <v>Bid Incomplete</v>
      </c>
      <c r="P111" s="35"/>
      <c r="Q111" s="117"/>
      <c r="R111" s="23"/>
      <c r="S111" s="23"/>
      <c r="T111" s="24" t="str">
        <f t="shared" si="5"/>
        <v/>
      </c>
    </row>
    <row r="112" spans="1:20" x14ac:dyDescent="0.25">
      <c r="A112" s="21" t="s">
        <v>51</v>
      </c>
      <c r="B112" s="59" t="s">
        <v>12</v>
      </c>
      <c r="C112" s="59" t="s">
        <v>76</v>
      </c>
      <c r="D112" s="60" t="s">
        <v>118</v>
      </c>
      <c r="E112" s="126" t="s">
        <v>325</v>
      </c>
      <c r="F112" s="127"/>
      <c r="G112" s="22"/>
      <c r="H112" s="31"/>
      <c r="I112" s="31"/>
      <c r="J112" s="31"/>
      <c r="K112" s="43"/>
      <c r="L112" s="43"/>
      <c r="M112" s="44" t="str">
        <f t="shared" si="3"/>
        <v>Bid Incomplete</v>
      </c>
      <c r="N112" s="48">
        <v>6050</v>
      </c>
      <c r="O112" s="44" t="str">
        <f t="shared" si="4"/>
        <v>Bid Incomplete</v>
      </c>
      <c r="P112" s="35"/>
      <c r="Q112" s="117"/>
      <c r="R112" s="23"/>
      <c r="S112" s="23"/>
      <c r="T112" s="24" t="str">
        <f t="shared" si="5"/>
        <v/>
      </c>
    </row>
    <row r="113" spans="1:20" x14ac:dyDescent="0.25">
      <c r="A113" s="21" t="s">
        <v>51</v>
      </c>
      <c r="B113" s="59" t="s">
        <v>12</v>
      </c>
      <c r="C113" s="59" t="s">
        <v>76</v>
      </c>
      <c r="D113" s="60" t="s">
        <v>326</v>
      </c>
      <c r="E113" s="126" t="s">
        <v>327</v>
      </c>
      <c r="F113" s="127"/>
      <c r="G113" s="22"/>
      <c r="H113" s="31"/>
      <c r="I113" s="31"/>
      <c r="J113" s="31"/>
      <c r="K113" s="43"/>
      <c r="L113" s="43"/>
      <c r="M113" s="44" t="str">
        <f t="shared" si="3"/>
        <v>Bid Incomplete</v>
      </c>
      <c r="N113" s="48">
        <v>6050</v>
      </c>
      <c r="O113" s="44" t="str">
        <f t="shared" si="4"/>
        <v>Bid Incomplete</v>
      </c>
      <c r="P113" s="35"/>
      <c r="Q113" s="117"/>
      <c r="R113" s="23"/>
      <c r="S113" s="23"/>
      <c r="T113" s="24" t="str">
        <f t="shared" si="5"/>
        <v/>
      </c>
    </row>
    <row r="114" spans="1:20" x14ac:dyDescent="0.25">
      <c r="A114" s="21" t="s">
        <v>51</v>
      </c>
      <c r="B114" s="59" t="s">
        <v>12</v>
      </c>
      <c r="C114" s="59" t="s">
        <v>76</v>
      </c>
      <c r="D114" s="60" t="s">
        <v>328</v>
      </c>
      <c r="E114" s="126" t="s">
        <v>327</v>
      </c>
      <c r="F114" s="127"/>
      <c r="G114" s="22"/>
      <c r="H114" s="31"/>
      <c r="I114" s="31"/>
      <c r="J114" s="31"/>
      <c r="K114" s="43"/>
      <c r="L114" s="43"/>
      <c r="M114" s="44" t="str">
        <f t="shared" si="3"/>
        <v>Bid Incomplete</v>
      </c>
      <c r="N114" s="48">
        <v>6050</v>
      </c>
      <c r="O114" s="44" t="str">
        <f t="shared" si="4"/>
        <v>Bid Incomplete</v>
      </c>
      <c r="P114" s="35"/>
      <c r="Q114" s="117"/>
      <c r="R114" s="23"/>
      <c r="S114" s="23"/>
      <c r="T114" s="24" t="str">
        <f t="shared" si="5"/>
        <v/>
      </c>
    </row>
    <row r="115" spans="1:20" x14ac:dyDescent="0.25">
      <c r="A115" s="21" t="s">
        <v>51</v>
      </c>
      <c r="B115" s="59" t="s">
        <v>12</v>
      </c>
      <c r="C115" s="59" t="s">
        <v>76</v>
      </c>
      <c r="D115" s="60" t="s">
        <v>329</v>
      </c>
      <c r="E115" s="126" t="s">
        <v>330</v>
      </c>
      <c r="F115" s="127"/>
      <c r="G115" s="22"/>
      <c r="H115" s="31"/>
      <c r="I115" s="31"/>
      <c r="J115" s="31"/>
      <c r="K115" s="43"/>
      <c r="L115" s="43"/>
      <c r="M115" s="44" t="str">
        <f t="shared" si="3"/>
        <v>Bid Incomplete</v>
      </c>
      <c r="N115" s="48">
        <v>6050</v>
      </c>
      <c r="O115" s="44" t="str">
        <f t="shared" si="4"/>
        <v>Bid Incomplete</v>
      </c>
      <c r="P115" s="35"/>
      <c r="Q115" s="117"/>
      <c r="R115" s="23"/>
      <c r="S115" s="23"/>
      <c r="T115" s="24" t="str">
        <f t="shared" si="5"/>
        <v/>
      </c>
    </row>
    <row r="116" spans="1:20" x14ac:dyDescent="0.25">
      <c r="A116" s="21" t="s">
        <v>51</v>
      </c>
      <c r="B116" s="59" t="s">
        <v>12</v>
      </c>
      <c r="C116" s="59" t="s">
        <v>76</v>
      </c>
      <c r="D116" s="60" t="s">
        <v>331</v>
      </c>
      <c r="E116" s="126" t="s">
        <v>327</v>
      </c>
      <c r="F116" s="127"/>
      <c r="G116" s="22"/>
      <c r="H116" s="31"/>
      <c r="I116" s="31"/>
      <c r="J116" s="31"/>
      <c r="K116" s="43"/>
      <c r="L116" s="43"/>
      <c r="M116" s="44" t="str">
        <f t="shared" si="3"/>
        <v>Bid Incomplete</v>
      </c>
      <c r="N116" s="48">
        <v>6050</v>
      </c>
      <c r="O116" s="44" t="str">
        <f t="shared" si="4"/>
        <v>Bid Incomplete</v>
      </c>
      <c r="P116" s="35"/>
      <c r="Q116" s="117"/>
      <c r="R116" s="23"/>
      <c r="S116" s="23"/>
      <c r="T116" s="24" t="str">
        <f t="shared" si="5"/>
        <v/>
      </c>
    </row>
    <row r="117" spans="1:20" x14ac:dyDescent="0.25">
      <c r="A117" s="21" t="s">
        <v>51</v>
      </c>
      <c r="B117" s="59" t="s">
        <v>27</v>
      </c>
      <c r="C117" s="59" t="s">
        <v>334</v>
      </c>
      <c r="D117" s="60" t="s">
        <v>332</v>
      </c>
      <c r="E117" s="126" t="s">
        <v>333</v>
      </c>
      <c r="F117" s="127"/>
      <c r="G117" s="22"/>
      <c r="H117" s="31"/>
      <c r="I117" s="31"/>
      <c r="J117" s="31"/>
      <c r="K117" s="43"/>
      <c r="L117" s="43"/>
      <c r="M117" s="44" t="str">
        <f t="shared" si="3"/>
        <v>Bid Incomplete</v>
      </c>
      <c r="N117" s="48">
        <v>23650</v>
      </c>
      <c r="O117" s="44" t="str">
        <f t="shared" si="4"/>
        <v>Bid Incomplete</v>
      </c>
      <c r="P117" s="35"/>
      <c r="Q117" s="117"/>
      <c r="R117" s="23"/>
      <c r="S117" s="23"/>
      <c r="T117" s="24" t="str">
        <f t="shared" si="5"/>
        <v/>
      </c>
    </row>
    <row r="118" spans="1:20" x14ac:dyDescent="0.25">
      <c r="A118" s="21" t="s">
        <v>51</v>
      </c>
      <c r="B118" s="59" t="s">
        <v>27</v>
      </c>
      <c r="C118" s="59" t="s">
        <v>334</v>
      </c>
      <c r="D118" s="60" t="s">
        <v>335</v>
      </c>
      <c r="E118" s="126" t="s">
        <v>336</v>
      </c>
      <c r="F118" s="127"/>
      <c r="G118" s="22"/>
      <c r="H118" s="31"/>
      <c r="I118" s="31"/>
      <c r="J118" s="31"/>
      <c r="K118" s="43"/>
      <c r="L118" s="43"/>
      <c r="M118" s="44" t="str">
        <f t="shared" si="3"/>
        <v>Bid Incomplete</v>
      </c>
      <c r="N118" s="48">
        <v>23650</v>
      </c>
      <c r="O118" s="44" t="str">
        <f t="shared" si="4"/>
        <v>Bid Incomplete</v>
      </c>
      <c r="P118" s="35"/>
      <c r="Q118" s="117"/>
      <c r="R118" s="23"/>
      <c r="S118" s="23"/>
      <c r="T118" s="24" t="str">
        <f t="shared" si="5"/>
        <v/>
      </c>
    </row>
    <row r="119" spans="1:20" x14ac:dyDescent="0.25">
      <c r="A119" s="21" t="s">
        <v>51</v>
      </c>
      <c r="B119" s="59" t="s">
        <v>27</v>
      </c>
      <c r="C119" s="59" t="s">
        <v>334</v>
      </c>
      <c r="D119" s="60" t="s">
        <v>337</v>
      </c>
      <c r="E119" s="126" t="s">
        <v>338</v>
      </c>
      <c r="F119" s="127"/>
      <c r="G119" s="22"/>
      <c r="H119" s="31"/>
      <c r="I119" s="31"/>
      <c r="J119" s="31"/>
      <c r="K119" s="43"/>
      <c r="L119" s="43"/>
      <c r="M119" s="44" t="str">
        <f t="shared" si="3"/>
        <v>Bid Incomplete</v>
      </c>
      <c r="N119" s="48">
        <v>23650</v>
      </c>
      <c r="O119" s="44" t="str">
        <f t="shared" si="4"/>
        <v>Bid Incomplete</v>
      </c>
      <c r="P119" s="35"/>
      <c r="Q119" s="117"/>
      <c r="R119" s="23"/>
      <c r="S119" s="23"/>
      <c r="T119" s="24" t="str">
        <f t="shared" si="5"/>
        <v/>
      </c>
    </row>
    <row r="120" spans="1:20" x14ac:dyDescent="0.25">
      <c r="A120" s="21" t="s">
        <v>51</v>
      </c>
      <c r="B120" s="59" t="s">
        <v>27</v>
      </c>
      <c r="C120" s="59" t="s">
        <v>339</v>
      </c>
      <c r="D120" s="60" t="s">
        <v>340</v>
      </c>
      <c r="E120" s="126" t="s">
        <v>341</v>
      </c>
      <c r="F120" s="127"/>
      <c r="G120" s="22"/>
      <c r="H120" s="31"/>
      <c r="I120" s="31"/>
      <c r="J120" s="31"/>
      <c r="K120" s="43"/>
      <c r="L120" s="43"/>
      <c r="M120" s="44" t="str">
        <f t="shared" si="3"/>
        <v>Bid Incomplete</v>
      </c>
      <c r="N120" s="48">
        <v>23650</v>
      </c>
      <c r="O120" s="44" t="str">
        <f t="shared" si="4"/>
        <v>Bid Incomplete</v>
      </c>
      <c r="P120" s="35"/>
      <c r="Q120" s="117"/>
      <c r="R120" s="23"/>
      <c r="S120" s="23"/>
      <c r="T120" s="24" t="str">
        <f t="shared" si="5"/>
        <v/>
      </c>
    </row>
    <row r="121" spans="1:20" x14ac:dyDescent="0.25">
      <c r="A121" s="21" t="s">
        <v>51</v>
      </c>
      <c r="B121" s="59" t="s">
        <v>27</v>
      </c>
      <c r="C121" s="59" t="s">
        <v>339</v>
      </c>
      <c r="D121" s="60" t="s">
        <v>343</v>
      </c>
      <c r="E121" s="126" t="s">
        <v>344</v>
      </c>
      <c r="F121" s="127"/>
      <c r="G121" s="22"/>
      <c r="H121" s="31"/>
      <c r="I121" s="31"/>
      <c r="J121" s="31"/>
      <c r="K121" s="43"/>
      <c r="L121" s="43"/>
      <c r="M121" s="44" t="str">
        <f t="shared" si="3"/>
        <v>Bid Incomplete</v>
      </c>
      <c r="N121" s="48">
        <v>23650</v>
      </c>
      <c r="O121" s="44" t="str">
        <f t="shared" si="4"/>
        <v>Bid Incomplete</v>
      </c>
      <c r="P121" s="35"/>
      <c r="Q121" s="117"/>
      <c r="R121" s="23"/>
      <c r="S121" s="23"/>
      <c r="T121" s="24" t="str">
        <f t="shared" si="5"/>
        <v/>
      </c>
    </row>
    <row r="122" spans="1:20" x14ac:dyDescent="0.25">
      <c r="A122" s="21" t="s">
        <v>51</v>
      </c>
      <c r="B122" s="59" t="s">
        <v>27</v>
      </c>
      <c r="C122" s="59" t="s">
        <v>345</v>
      </c>
      <c r="D122" s="62">
        <v>2408</v>
      </c>
      <c r="E122" s="126" t="s">
        <v>342</v>
      </c>
      <c r="F122" s="127"/>
      <c r="G122" s="22"/>
      <c r="H122" s="31"/>
      <c r="I122" s="31"/>
      <c r="J122" s="31"/>
      <c r="K122" s="43"/>
      <c r="L122" s="43"/>
      <c r="M122" s="44" t="str">
        <f t="shared" si="3"/>
        <v>Bid Incomplete</v>
      </c>
      <c r="N122" s="48">
        <v>23650</v>
      </c>
      <c r="O122" s="44" t="str">
        <f t="shared" si="4"/>
        <v>Bid Incomplete</v>
      </c>
      <c r="P122" s="35"/>
      <c r="Q122" s="117"/>
      <c r="R122" s="23"/>
      <c r="S122" s="23"/>
      <c r="T122" s="24" t="str">
        <f t="shared" si="5"/>
        <v/>
      </c>
    </row>
    <row r="123" spans="1:20" x14ac:dyDescent="0.25">
      <c r="A123" s="21" t="s">
        <v>51</v>
      </c>
      <c r="B123" s="59" t="s">
        <v>13</v>
      </c>
      <c r="C123" s="59" t="s">
        <v>98</v>
      </c>
      <c r="D123" s="60" t="s">
        <v>346</v>
      </c>
      <c r="E123" s="126" t="s">
        <v>351</v>
      </c>
      <c r="F123" s="127"/>
      <c r="G123" s="22"/>
      <c r="H123" s="31"/>
      <c r="I123" s="31"/>
      <c r="J123" s="31"/>
      <c r="K123" s="43"/>
      <c r="L123" s="43"/>
      <c r="M123" s="44" t="str">
        <f t="shared" si="3"/>
        <v>Bid Incomplete</v>
      </c>
      <c r="N123" s="46">
        <v>900</v>
      </c>
      <c r="O123" s="44" t="str">
        <f t="shared" si="4"/>
        <v>Bid Incomplete</v>
      </c>
      <c r="P123" s="35"/>
      <c r="Q123" s="117"/>
      <c r="R123" s="23"/>
      <c r="S123" s="23"/>
      <c r="T123" s="24" t="str">
        <f t="shared" si="5"/>
        <v/>
      </c>
    </row>
    <row r="124" spans="1:20" x14ac:dyDescent="0.25">
      <c r="A124" s="21" t="s">
        <v>51</v>
      </c>
      <c r="B124" s="59" t="s">
        <v>13</v>
      </c>
      <c r="C124" s="59" t="s">
        <v>98</v>
      </c>
      <c r="D124" s="60" t="s">
        <v>347</v>
      </c>
      <c r="E124" s="126" t="s">
        <v>351</v>
      </c>
      <c r="F124" s="127"/>
      <c r="G124" s="22"/>
      <c r="H124" s="31"/>
      <c r="I124" s="31"/>
      <c r="J124" s="31"/>
      <c r="K124" s="43"/>
      <c r="L124" s="43"/>
      <c r="M124" s="44" t="str">
        <f t="shared" si="3"/>
        <v>Bid Incomplete</v>
      </c>
      <c r="N124" s="48">
        <v>900</v>
      </c>
      <c r="O124" s="44" t="str">
        <f t="shared" si="4"/>
        <v>Bid Incomplete</v>
      </c>
      <c r="P124" s="35"/>
      <c r="Q124" s="117"/>
      <c r="R124" s="23"/>
      <c r="S124" s="23"/>
      <c r="T124" s="24" t="str">
        <f t="shared" si="5"/>
        <v/>
      </c>
    </row>
    <row r="125" spans="1:20" x14ac:dyDescent="0.25">
      <c r="A125" s="21" t="s">
        <v>51</v>
      </c>
      <c r="B125" s="59" t="s">
        <v>13</v>
      </c>
      <c r="C125" s="59" t="s">
        <v>98</v>
      </c>
      <c r="D125" s="60" t="s">
        <v>348</v>
      </c>
      <c r="E125" s="126" t="s">
        <v>351</v>
      </c>
      <c r="F125" s="127"/>
      <c r="G125" s="22"/>
      <c r="H125" s="31"/>
      <c r="I125" s="31"/>
      <c r="J125" s="31"/>
      <c r="K125" s="43"/>
      <c r="L125" s="43"/>
      <c r="M125" s="44" t="str">
        <f t="shared" si="3"/>
        <v>Bid Incomplete</v>
      </c>
      <c r="N125" s="48">
        <v>900</v>
      </c>
      <c r="O125" s="44" t="str">
        <f t="shared" si="4"/>
        <v>Bid Incomplete</v>
      </c>
      <c r="P125" s="35"/>
      <c r="Q125" s="117"/>
      <c r="R125" s="23"/>
      <c r="S125" s="23"/>
      <c r="T125" s="24" t="str">
        <f t="shared" si="5"/>
        <v/>
      </c>
    </row>
    <row r="126" spans="1:20" x14ac:dyDescent="0.25">
      <c r="A126" s="21" t="s">
        <v>51</v>
      </c>
      <c r="B126" s="59" t="s">
        <v>13</v>
      </c>
      <c r="C126" s="59" t="s">
        <v>98</v>
      </c>
      <c r="D126" s="60" t="s">
        <v>349</v>
      </c>
      <c r="E126" s="126" t="s">
        <v>351</v>
      </c>
      <c r="F126" s="127"/>
      <c r="G126" s="22"/>
      <c r="H126" s="31"/>
      <c r="I126" s="31"/>
      <c r="J126" s="31"/>
      <c r="K126" s="43"/>
      <c r="L126" s="43"/>
      <c r="M126" s="44" t="str">
        <f t="shared" si="3"/>
        <v>Bid Incomplete</v>
      </c>
      <c r="N126" s="48">
        <v>900</v>
      </c>
      <c r="O126" s="44" t="str">
        <f t="shared" si="4"/>
        <v>Bid Incomplete</v>
      </c>
      <c r="P126" s="35"/>
      <c r="Q126" s="117"/>
      <c r="R126" s="23"/>
      <c r="S126" s="23"/>
      <c r="T126" s="24" t="str">
        <f t="shared" si="5"/>
        <v/>
      </c>
    </row>
    <row r="127" spans="1:20" x14ac:dyDescent="0.25">
      <c r="A127" s="21" t="s">
        <v>51</v>
      </c>
      <c r="B127" s="59" t="s">
        <v>13</v>
      </c>
      <c r="C127" s="59" t="s">
        <v>98</v>
      </c>
      <c r="D127" s="60" t="s">
        <v>350</v>
      </c>
      <c r="E127" s="126" t="s">
        <v>352</v>
      </c>
      <c r="F127" s="127"/>
      <c r="G127" s="22"/>
      <c r="H127" s="31"/>
      <c r="I127" s="31"/>
      <c r="J127" s="31"/>
      <c r="K127" s="43"/>
      <c r="L127" s="43"/>
      <c r="M127" s="44" t="str">
        <f t="shared" si="3"/>
        <v>Bid Incomplete</v>
      </c>
      <c r="N127" s="48">
        <v>900</v>
      </c>
      <c r="O127" s="44" t="str">
        <f t="shared" si="4"/>
        <v>Bid Incomplete</v>
      </c>
      <c r="P127" s="35"/>
      <c r="Q127" s="117"/>
      <c r="R127" s="23"/>
      <c r="S127" s="23"/>
      <c r="T127" s="24" t="str">
        <f t="shared" si="5"/>
        <v/>
      </c>
    </row>
    <row r="128" spans="1:20" x14ac:dyDescent="0.25">
      <c r="A128" s="21" t="s">
        <v>51</v>
      </c>
      <c r="B128" s="59" t="s">
        <v>13</v>
      </c>
      <c r="C128" s="59" t="s">
        <v>220</v>
      </c>
      <c r="D128" s="60" t="s">
        <v>353</v>
      </c>
      <c r="E128" s="126" t="s">
        <v>351</v>
      </c>
      <c r="F128" s="127"/>
      <c r="G128" s="22"/>
      <c r="H128" s="31"/>
      <c r="I128" s="31"/>
      <c r="J128" s="31"/>
      <c r="K128" s="43"/>
      <c r="L128" s="43"/>
      <c r="M128" s="44" t="str">
        <f t="shared" si="3"/>
        <v>Bid Incomplete</v>
      </c>
      <c r="N128" s="48">
        <v>900</v>
      </c>
      <c r="O128" s="44" t="str">
        <f t="shared" si="4"/>
        <v>Bid Incomplete</v>
      </c>
      <c r="P128" s="35"/>
      <c r="Q128" s="117"/>
      <c r="R128" s="23"/>
      <c r="S128" s="23"/>
      <c r="T128" s="24" t="str">
        <f t="shared" si="5"/>
        <v/>
      </c>
    </row>
    <row r="129" spans="1:20" x14ac:dyDescent="0.25">
      <c r="A129" s="21" t="s">
        <v>51</v>
      </c>
      <c r="B129" s="59" t="s">
        <v>56</v>
      </c>
      <c r="C129" s="59" t="s">
        <v>354</v>
      </c>
      <c r="D129" s="60" t="s">
        <v>355</v>
      </c>
      <c r="E129" s="126" t="s">
        <v>356</v>
      </c>
      <c r="F129" s="127"/>
      <c r="G129" s="22"/>
      <c r="H129" s="31"/>
      <c r="I129" s="31"/>
      <c r="J129" s="31"/>
      <c r="K129" s="43"/>
      <c r="L129" s="43"/>
      <c r="M129" s="44" t="str">
        <f t="shared" si="3"/>
        <v>Bid Incomplete</v>
      </c>
      <c r="N129" s="48">
        <v>7500</v>
      </c>
      <c r="O129" s="44" t="str">
        <f t="shared" si="4"/>
        <v>Bid Incomplete</v>
      </c>
      <c r="P129" s="35"/>
      <c r="Q129" s="117"/>
      <c r="R129" s="23"/>
      <c r="S129" s="23"/>
      <c r="T129" s="24" t="str">
        <f t="shared" si="5"/>
        <v/>
      </c>
    </row>
    <row r="130" spans="1:20" x14ac:dyDescent="0.25">
      <c r="A130" s="21" t="s">
        <v>51</v>
      </c>
      <c r="B130" s="59" t="s">
        <v>56</v>
      </c>
      <c r="C130" s="59" t="s">
        <v>357</v>
      </c>
      <c r="D130" s="60">
        <v>113645</v>
      </c>
      <c r="E130" s="126" t="s">
        <v>358</v>
      </c>
      <c r="F130" s="127"/>
      <c r="G130" s="22"/>
      <c r="H130" s="31"/>
      <c r="I130" s="31"/>
      <c r="J130" s="31"/>
      <c r="K130" s="43"/>
      <c r="L130" s="43"/>
      <c r="M130" s="44" t="str">
        <f t="shared" si="3"/>
        <v>Bid Incomplete</v>
      </c>
      <c r="N130" s="48">
        <v>7500</v>
      </c>
      <c r="O130" s="44" t="str">
        <f t="shared" si="4"/>
        <v>Bid Incomplete</v>
      </c>
      <c r="P130" s="35"/>
      <c r="Q130" s="117"/>
      <c r="R130" s="23"/>
      <c r="S130" s="23"/>
      <c r="T130" s="24" t="str">
        <f t="shared" si="5"/>
        <v/>
      </c>
    </row>
    <row r="131" spans="1:20" x14ac:dyDescent="0.25">
      <c r="A131" s="21" t="s">
        <v>51</v>
      </c>
      <c r="B131" s="59" t="s">
        <v>56</v>
      </c>
      <c r="C131" s="59" t="s">
        <v>281</v>
      </c>
      <c r="D131" s="60">
        <v>112980</v>
      </c>
      <c r="E131" s="126" t="s">
        <v>359</v>
      </c>
      <c r="F131" s="127"/>
      <c r="G131" s="22"/>
      <c r="H131" s="31"/>
      <c r="I131" s="31"/>
      <c r="J131" s="31"/>
      <c r="K131" s="43"/>
      <c r="L131" s="43"/>
      <c r="M131" s="44" t="str">
        <f t="shared" si="3"/>
        <v>Bid Incomplete</v>
      </c>
      <c r="N131" s="48">
        <v>7500</v>
      </c>
      <c r="O131" s="44" t="str">
        <f t="shared" si="4"/>
        <v>Bid Incomplete</v>
      </c>
      <c r="P131" s="35"/>
      <c r="Q131" s="117"/>
      <c r="R131" s="23"/>
      <c r="S131" s="23"/>
      <c r="T131" s="24" t="str">
        <f t="shared" si="5"/>
        <v/>
      </c>
    </row>
    <row r="132" spans="1:20" x14ac:dyDescent="0.25">
      <c r="A132" s="21" t="s">
        <v>51</v>
      </c>
      <c r="B132" s="59" t="s">
        <v>56</v>
      </c>
      <c r="C132" s="59" t="s">
        <v>354</v>
      </c>
      <c r="D132" s="60" t="s">
        <v>360</v>
      </c>
      <c r="E132" s="126" t="s">
        <v>361</v>
      </c>
      <c r="F132" s="127"/>
      <c r="G132" s="22"/>
      <c r="H132" s="31"/>
      <c r="I132" s="31"/>
      <c r="J132" s="31"/>
      <c r="K132" s="43"/>
      <c r="L132" s="43"/>
      <c r="M132" s="44" t="str">
        <f t="shared" si="3"/>
        <v>Bid Incomplete</v>
      </c>
      <c r="N132" s="48">
        <v>7500</v>
      </c>
      <c r="O132" s="44" t="str">
        <f t="shared" si="4"/>
        <v>Bid Incomplete</v>
      </c>
      <c r="P132" s="35"/>
      <c r="Q132" s="117"/>
      <c r="R132" s="23"/>
      <c r="S132" s="23"/>
      <c r="T132" s="24" t="str">
        <f t="shared" si="5"/>
        <v/>
      </c>
    </row>
    <row r="133" spans="1:20" x14ac:dyDescent="0.25">
      <c r="A133" s="21" t="s">
        <v>51</v>
      </c>
      <c r="B133" s="59" t="s">
        <v>56</v>
      </c>
      <c r="C133" s="59" t="s">
        <v>277</v>
      </c>
      <c r="D133" s="60" t="s">
        <v>362</v>
      </c>
      <c r="E133" s="126" t="s">
        <v>363</v>
      </c>
      <c r="F133" s="127"/>
      <c r="G133" s="22"/>
      <c r="H133" s="31"/>
      <c r="I133" s="31"/>
      <c r="J133" s="31"/>
      <c r="K133" s="43"/>
      <c r="L133" s="43"/>
      <c r="M133" s="44" t="str">
        <f t="shared" si="3"/>
        <v>Bid Incomplete</v>
      </c>
      <c r="N133" s="48">
        <v>7500</v>
      </c>
      <c r="O133" s="44" t="str">
        <f t="shared" si="4"/>
        <v>Bid Incomplete</v>
      </c>
      <c r="P133" s="35"/>
      <c r="Q133" s="117"/>
      <c r="R133" s="23"/>
      <c r="S133" s="23"/>
      <c r="T133" s="24" t="str">
        <f t="shared" si="5"/>
        <v/>
      </c>
    </row>
    <row r="134" spans="1:20" x14ac:dyDescent="0.25">
      <c r="A134" s="21" t="s">
        <v>51</v>
      </c>
      <c r="B134" s="59" t="s">
        <v>56</v>
      </c>
      <c r="C134" s="59" t="s">
        <v>354</v>
      </c>
      <c r="D134" s="60" t="s">
        <v>364</v>
      </c>
      <c r="E134" s="126" t="s">
        <v>365</v>
      </c>
      <c r="F134" s="127"/>
      <c r="G134" s="22"/>
      <c r="H134" s="31"/>
      <c r="I134" s="31"/>
      <c r="J134" s="31"/>
      <c r="K134" s="43"/>
      <c r="L134" s="43"/>
      <c r="M134" s="44" t="str">
        <f t="shared" si="3"/>
        <v>Bid Incomplete</v>
      </c>
      <c r="N134" s="48">
        <v>7500</v>
      </c>
      <c r="O134" s="44" t="str">
        <f t="shared" si="4"/>
        <v>Bid Incomplete</v>
      </c>
      <c r="P134" s="35"/>
      <c r="Q134" s="117"/>
      <c r="R134" s="23"/>
      <c r="S134" s="23"/>
      <c r="T134" s="24" t="str">
        <f t="shared" si="5"/>
        <v/>
      </c>
    </row>
    <row r="135" spans="1:20" x14ac:dyDescent="0.25">
      <c r="A135" s="21" t="s">
        <v>51</v>
      </c>
      <c r="B135" s="59" t="s">
        <v>14</v>
      </c>
      <c r="C135" s="105" t="s">
        <v>194</v>
      </c>
      <c r="D135" s="60" t="s">
        <v>195</v>
      </c>
      <c r="E135" s="126" t="s">
        <v>196</v>
      </c>
      <c r="F135" s="127"/>
      <c r="G135" s="22"/>
      <c r="H135" s="31"/>
      <c r="I135" s="31"/>
      <c r="J135" s="31"/>
      <c r="K135" s="43"/>
      <c r="L135" s="43"/>
      <c r="M135" s="44" t="str">
        <f t="shared" si="3"/>
        <v>Bid Incomplete</v>
      </c>
      <c r="N135" s="48">
        <v>900</v>
      </c>
      <c r="O135" s="44" t="str">
        <f t="shared" si="4"/>
        <v>Bid Incomplete</v>
      </c>
      <c r="P135" s="35"/>
      <c r="Q135" s="117"/>
      <c r="R135" s="23"/>
      <c r="S135" s="23"/>
      <c r="T135" s="24" t="str">
        <f t="shared" si="5"/>
        <v/>
      </c>
    </row>
    <row r="136" spans="1:20" x14ac:dyDescent="0.25">
      <c r="A136" s="21" t="s">
        <v>51</v>
      </c>
      <c r="B136" s="59" t="s">
        <v>14</v>
      </c>
      <c r="C136" s="105" t="s">
        <v>197</v>
      </c>
      <c r="D136" s="60" t="s">
        <v>198</v>
      </c>
      <c r="E136" s="126" t="s">
        <v>199</v>
      </c>
      <c r="F136" s="127"/>
      <c r="G136" s="22"/>
      <c r="H136" s="31"/>
      <c r="I136" s="31"/>
      <c r="J136" s="31"/>
      <c r="K136" s="43"/>
      <c r="L136" s="43"/>
      <c r="M136" s="44" t="str">
        <f t="shared" si="3"/>
        <v>Bid Incomplete</v>
      </c>
      <c r="N136" s="48">
        <v>900</v>
      </c>
      <c r="O136" s="44" t="str">
        <f t="shared" si="4"/>
        <v>Bid Incomplete</v>
      </c>
      <c r="P136" s="35"/>
      <c r="Q136" s="117"/>
      <c r="R136" s="23"/>
      <c r="S136" s="23"/>
      <c r="T136" s="24" t="str">
        <f t="shared" si="5"/>
        <v/>
      </c>
    </row>
    <row r="137" spans="1:20" x14ac:dyDescent="0.25">
      <c r="A137" s="21" t="s">
        <v>51</v>
      </c>
      <c r="B137" s="59" t="s">
        <v>14</v>
      </c>
      <c r="C137" s="105" t="s">
        <v>200</v>
      </c>
      <c r="D137" s="60" t="s">
        <v>201</v>
      </c>
      <c r="E137" s="126" t="s">
        <v>202</v>
      </c>
      <c r="F137" s="127"/>
      <c r="G137" s="22"/>
      <c r="H137" s="31"/>
      <c r="I137" s="31"/>
      <c r="J137" s="31"/>
      <c r="K137" s="43"/>
      <c r="L137" s="43"/>
      <c r="M137" s="44" t="str">
        <f t="shared" si="3"/>
        <v>Bid Incomplete</v>
      </c>
      <c r="N137" s="48">
        <v>900</v>
      </c>
      <c r="O137" s="44" t="str">
        <f t="shared" si="4"/>
        <v>Bid Incomplete</v>
      </c>
      <c r="P137" s="35"/>
      <c r="Q137" s="117"/>
      <c r="R137" s="23"/>
      <c r="S137" s="23"/>
      <c r="T137" s="24" t="str">
        <f t="shared" si="5"/>
        <v/>
      </c>
    </row>
    <row r="138" spans="1:20" x14ac:dyDescent="0.25">
      <c r="A138" s="21" t="s">
        <v>51</v>
      </c>
      <c r="B138" s="59" t="s">
        <v>14</v>
      </c>
      <c r="C138" s="105" t="s">
        <v>203</v>
      </c>
      <c r="D138" s="60" t="s">
        <v>204</v>
      </c>
      <c r="E138" s="126" t="s">
        <v>205</v>
      </c>
      <c r="F138" s="127"/>
      <c r="G138" s="22"/>
      <c r="H138" s="31"/>
      <c r="I138" s="31"/>
      <c r="J138" s="31"/>
      <c r="K138" s="43"/>
      <c r="L138" s="43"/>
      <c r="M138" s="44" t="str">
        <f t="shared" si="3"/>
        <v>Bid Incomplete</v>
      </c>
      <c r="N138" s="48">
        <v>900</v>
      </c>
      <c r="O138" s="44" t="str">
        <f t="shared" si="4"/>
        <v>Bid Incomplete</v>
      </c>
      <c r="P138" s="35"/>
      <c r="Q138" s="117"/>
      <c r="R138" s="23"/>
      <c r="S138" s="23"/>
      <c r="T138" s="24" t="str">
        <f t="shared" si="5"/>
        <v/>
      </c>
    </row>
    <row r="139" spans="1:20" x14ac:dyDescent="0.25">
      <c r="A139" s="21" t="s">
        <v>51</v>
      </c>
      <c r="B139" s="59" t="s">
        <v>14</v>
      </c>
      <c r="C139" s="105" t="s">
        <v>203</v>
      </c>
      <c r="D139" s="60" t="s">
        <v>206</v>
      </c>
      <c r="E139" s="126" t="s">
        <v>207</v>
      </c>
      <c r="F139" s="127"/>
      <c r="G139" s="22"/>
      <c r="H139" s="31"/>
      <c r="I139" s="31"/>
      <c r="J139" s="31"/>
      <c r="K139" s="43"/>
      <c r="L139" s="43"/>
      <c r="M139" s="44" t="str">
        <f t="shared" si="3"/>
        <v>Bid Incomplete</v>
      </c>
      <c r="N139" s="48">
        <v>900</v>
      </c>
      <c r="O139" s="44" t="str">
        <f t="shared" si="4"/>
        <v>Bid Incomplete</v>
      </c>
      <c r="P139" s="35"/>
      <c r="Q139" s="117"/>
      <c r="R139" s="23"/>
      <c r="S139" s="23"/>
      <c r="T139" s="24" t="str">
        <f t="shared" si="5"/>
        <v/>
      </c>
    </row>
    <row r="140" spans="1:20" x14ac:dyDescent="0.25">
      <c r="A140" s="21" t="s">
        <v>51</v>
      </c>
      <c r="B140" s="59" t="s">
        <v>14</v>
      </c>
      <c r="C140" s="105" t="s">
        <v>203</v>
      </c>
      <c r="D140" s="60" t="s">
        <v>208</v>
      </c>
      <c r="E140" s="126" t="s">
        <v>209</v>
      </c>
      <c r="F140" s="127"/>
      <c r="G140" s="22"/>
      <c r="H140" s="31"/>
      <c r="I140" s="31"/>
      <c r="J140" s="31"/>
      <c r="K140" s="43"/>
      <c r="L140" s="43"/>
      <c r="M140" s="44" t="str">
        <f t="shared" si="3"/>
        <v>Bid Incomplete</v>
      </c>
      <c r="N140" s="48">
        <v>900</v>
      </c>
      <c r="O140" s="44" t="str">
        <f t="shared" si="4"/>
        <v>Bid Incomplete</v>
      </c>
      <c r="P140" s="35"/>
      <c r="Q140" s="117"/>
      <c r="R140" s="23"/>
      <c r="S140" s="23"/>
      <c r="T140" s="24" t="str">
        <f t="shared" si="5"/>
        <v/>
      </c>
    </row>
    <row r="141" spans="1:20" x14ac:dyDescent="0.25">
      <c r="A141" s="21" t="s">
        <v>51</v>
      </c>
      <c r="B141" s="59" t="s">
        <v>15</v>
      </c>
      <c r="C141" s="59" t="s">
        <v>28</v>
      </c>
      <c r="D141" s="60" t="s">
        <v>35</v>
      </c>
      <c r="E141" s="126" t="s">
        <v>210</v>
      </c>
      <c r="F141" s="127"/>
      <c r="G141" s="22"/>
      <c r="H141" s="31"/>
      <c r="I141" s="31"/>
      <c r="J141" s="31"/>
      <c r="K141" s="43"/>
      <c r="L141" s="43"/>
      <c r="M141" s="44" t="str">
        <f t="shared" si="3"/>
        <v>Bid Incomplete</v>
      </c>
      <c r="N141" s="48">
        <v>50</v>
      </c>
      <c r="O141" s="44" t="str">
        <f t="shared" si="4"/>
        <v>Bid Incomplete</v>
      </c>
      <c r="P141" s="35"/>
      <c r="Q141" s="117"/>
      <c r="R141" s="23"/>
      <c r="S141" s="23"/>
      <c r="T141" s="24" t="str">
        <f t="shared" si="5"/>
        <v/>
      </c>
    </row>
    <row r="142" spans="1:20" x14ac:dyDescent="0.25">
      <c r="A142" s="21" t="s">
        <v>51</v>
      </c>
      <c r="B142" s="59" t="s">
        <v>15</v>
      </c>
      <c r="C142" s="59" t="s">
        <v>28</v>
      </c>
      <c r="D142" s="60" t="s">
        <v>34</v>
      </c>
      <c r="E142" s="126" t="s">
        <v>211</v>
      </c>
      <c r="F142" s="127"/>
      <c r="G142" s="22"/>
      <c r="H142" s="31"/>
      <c r="I142" s="31"/>
      <c r="J142" s="31"/>
      <c r="K142" s="43"/>
      <c r="L142" s="43"/>
      <c r="M142" s="44" t="str">
        <f t="shared" si="3"/>
        <v>Bid Incomplete</v>
      </c>
      <c r="N142" s="48">
        <v>50</v>
      </c>
      <c r="O142" s="44" t="str">
        <f t="shared" si="4"/>
        <v>Bid Incomplete</v>
      </c>
      <c r="P142" s="35"/>
      <c r="Q142" s="117"/>
      <c r="R142" s="23"/>
      <c r="S142" s="23"/>
      <c r="T142" s="24" t="str">
        <f t="shared" si="5"/>
        <v/>
      </c>
    </row>
    <row r="143" spans="1:20" x14ac:dyDescent="0.25">
      <c r="A143" s="21" t="s">
        <v>51</v>
      </c>
      <c r="B143" s="59" t="s">
        <v>15</v>
      </c>
      <c r="C143" s="59" t="s">
        <v>28</v>
      </c>
      <c r="D143" s="60" t="s">
        <v>36</v>
      </c>
      <c r="E143" s="126" t="s">
        <v>212</v>
      </c>
      <c r="F143" s="127"/>
      <c r="G143" s="22"/>
      <c r="H143" s="31"/>
      <c r="I143" s="31"/>
      <c r="J143" s="31"/>
      <c r="K143" s="43"/>
      <c r="L143" s="43"/>
      <c r="M143" s="44" t="str">
        <f t="shared" si="3"/>
        <v>Bid Incomplete</v>
      </c>
      <c r="N143" s="48">
        <v>50</v>
      </c>
      <c r="O143" s="44" t="str">
        <f t="shared" si="4"/>
        <v>Bid Incomplete</v>
      </c>
      <c r="P143" s="35"/>
      <c r="Q143" s="117"/>
      <c r="R143" s="23"/>
      <c r="S143" s="23"/>
      <c r="T143" s="24" t="str">
        <f t="shared" si="5"/>
        <v/>
      </c>
    </row>
    <row r="144" spans="1:20" x14ac:dyDescent="0.25">
      <c r="A144" s="21" t="s">
        <v>51</v>
      </c>
      <c r="B144" s="59" t="s">
        <v>15</v>
      </c>
      <c r="C144" s="59" t="s">
        <v>28</v>
      </c>
      <c r="D144" s="60" t="s">
        <v>33</v>
      </c>
      <c r="E144" s="126" t="s">
        <v>213</v>
      </c>
      <c r="F144" s="127"/>
      <c r="G144" s="22"/>
      <c r="H144" s="31"/>
      <c r="I144" s="31"/>
      <c r="J144" s="31"/>
      <c r="K144" s="43"/>
      <c r="L144" s="43"/>
      <c r="M144" s="44" t="str">
        <f t="shared" ref="M144:M188" si="6">IF((AND($J144="Commonly Stocked",ISNUMBER($F$8),ISNUMBER($K144))),$K144*(1-($F$8/100)),IF((AND($J144="Direct Order",ISNUMBER($F$9),ISNUMBER($L144))),($L144+(($F$9/100)*L144)),"Bid Incomplete"))</f>
        <v>Bid Incomplete</v>
      </c>
      <c r="N144" s="48">
        <v>50</v>
      </c>
      <c r="O144" s="44" t="str">
        <f t="shared" ref="O144:O188" si="7">IFERROR($M144*$N144,"Bid Incomplete")</f>
        <v>Bid Incomplete</v>
      </c>
      <c r="P144" s="35"/>
      <c r="Q144" s="117"/>
      <c r="R144" s="23"/>
      <c r="S144" s="23"/>
      <c r="T144" s="24" t="str">
        <f t="shared" ref="T144:T188" si="8">IF(AND($G144="YES",$R144=""),"Parts Interchange Document must be submitted for Substitute Parts",IF(AND($G144="YES",$R144="NO"),"Parts Interchange Document must be submitted for Substitute Parts",""))</f>
        <v/>
      </c>
    </row>
    <row r="145" spans="1:20" x14ac:dyDescent="0.25">
      <c r="A145" s="21" t="s">
        <v>51</v>
      </c>
      <c r="B145" s="59" t="s">
        <v>15</v>
      </c>
      <c r="C145" s="59" t="s">
        <v>28</v>
      </c>
      <c r="D145" s="60" t="s">
        <v>32</v>
      </c>
      <c r="E145" s="126" t="s">
        <v>214</v>
      </c>
      <c r="F145" s="127"/>
      <c r="G145" s="22"/>
      <c r="H145" s="31"/>
      <c r="I145" s="31"/>
      <c r="J145" s="31"/>
      <c r="K145" s="43"/>
      <c r="L145" s="43"/>
      <c r="M145" s="44" t="str">
        <f t="shared" si="6"/>
        <v>Bid Incomplete</v>
      </c>
      <c r="N145" s="48">
        <v>50</v>
      </c>
      <c r="O145" s="44" t="str">
        <f t="shared" si="7"/>
        <v>Bid Incomplete</v>
      </c>
      <c r="P145" s="35"/>
      <c r="Q145" s="117"/>
      <c r="R145" s="23"/>
      <c r="S145" s="23"/>
      <c r="T145" s="24" t="str">
        <f t="shared" si="8"/>
        <v/>
      </c>
    </row>
    <row r="146" spans="1:20" x14ac:dyDescent="0.25">
      <c r="A146" s="21" t="s">
        <v>51</v>
      </c>
      <c r="B146" s="59" t="s">
        <v>15</v>
      </c>
      <c r="C146" s="59" t="s">
        <v>28</v>
      </c>
      <c r="D146" s="60" t="s">
        <v>31</v>
      </c>
      <c r="E146" s="126" t="s">
        <v>213</v>
      </c>
      <c r="F146" s="127"/>
      <c r="G146" s="22"/>
      <c r="H146" s="31"/>
      <c r="I146" s="31"/>
      <c r="J146" s="31"/>
      <c r="K146" s="43"/>
      <c r="L146" s="43"/>
      <c r="M146" s="44" t="str">
        <f t="shared" si="6"/>
        <v>Bid Incomplete</v>
      </c>
      <c r="N146" s="48">
        <v>50</v>
      </c>
      <c r="O146" s="44" t="str">
        <f t="shared" si="7"/>
        <v>Bid Incomplete</v>
      </c>
      <c r="P146" s="35"/>
      <c r="Q146" s="117"/>
      <c r="R146" s="23"/>
      <c r="S146" s="23"/>
      <c r="T146" s="24" t="str">
        <f t="shared" si="8"/>
        <v/>
      </c>
    </row>
    <row r="147" spans="1:20" x14ac:dyDescent="0.25">
      <c r="A147" s="21" t="s">
        <v>51</v>
      </c>
      <c r="B147" s="59" t="s">
        <v>16</v>
      </c>
      <c r="C147" s="105" t="s">
        <v>215</v>
      </c>
      <c r="D147" s="60" t="s">
        <v>216</v>
      </c>
      <c r="E147" s="126" t="s">
        <v>217</v>
      </c>
      <c r="F147" s="127"/>
      <c r="G147" s="22"/>
      <c r="H147" s="31"/>
      <c r="I147" s="31"/>
      <c r="J147" s="31"/>
      <c r="K147" s="43"/>
      <c r="L147" s="43"/>
      <c r="M147" s="44" t="str">
        <f t="shared" si="6"/>
        <v>Bid Incomplete</v>
      </c>
      <c r="N147" s="48">
        <v>50</v>
      </c>
      <c r="O147" s="44" t="str">
        <f t="shared" si="7"/>
        <v>Bid Incomplete</v>
      </c>
      <c r="P147" s="35"/>
      <c r="Q147" s="117"/>
      <c r="R147" s="23"/>
      <c r="S147" s="23"/>
      <c r="T147" s="24" t="str">
        <f t="shared" si="8"/>
        <v/>
      </c>
    </row>
    <row r="148" spans="1:20" x14ac:dyDescent="0.25">
      <c r="A148" s="21" t="s">
        <v>51</v>
      </c>
      <c r="B148" s="59" t="s">
        <v>16</v>
      </c>
      <c r="C148" s="59" t="s">
        <v>218</v>
      </c>
      <c r="D148" s="60">
        <v>75823</v>
      </c>
      <c r="E148" s="126" t="s">
        <v>219</v>
      </c>
      <c r="F148" s="127"/>
      <c r="G148" s="22"/>
      <c r="H148" s="31"/>
      <c r="I148" s="31"/>
      <c r="J148" s="31"/>
      <c r="K148" s="43"/>
      <c r="L148" s="43"/>
      <c r="M148" s="44" t="str">
        <f t="shared" si="6"/>
        <v>Bid Incomplete</v>
      </c>
      <c r="N148" s="48">
        <v>50</v>
      </c>
      <c r="O148" s="44" t="str">
        <f t="shared" si="7"/>
        <v>Bid Incomplete</v>
      </c>
      <c r="P148" s="35"/>
      <c r="Q148" s="117"/>
      <c r="R148" s="23"/>
      <c r="S148" s="23"/>
      <c r="T148" s="24" t="str">
        <f t="shared" si="8"/>
        <v/>
      </c>
    </row>
    <row r="149" spans="1:20" x14ac:dyDescent="0.25">
      <c r="A149" s="21" t="s">
        <v>51</v>
      </c>
      <c r="B149" s="59" t="s">
        <v>16</v>
      </c>
      <c r="C149" s="59" t="s">
        <v>218</v>
      </c>
      <c r="D149" s="105">
        <v>75842</v>
      </c>
      <c r="E149" s="126" t="s">
        <v>219</v>
      </c>
      <c r="F149" s="127"/>
      <c r="G149" s="22"/>
      <c r="H149" s="31"/>
      <c r="I149" s="31"/>
      <c r="J149" s="31"/>
      <c r="K149" s="43"/>
      <c r="L149" s="43"/>
      <c r="M149" s="44" t="str">
        <f t="shared" si="6"/>
        <v>Bid Incomplete</v>
      </c>
      <c r="N149" s="48">
        <v>50</v>
      </c>
      <c r="O149" s="44" t="str">
        <f t="shared" si="7"/>
        <v>Bid Incomplete</v>
      </c>
      <c r="P149" s="35"/>
      <c r="Q149" s="117"/>
      <c r="R149" s="23"/>
      <c r="S149" s="23"/>
      <c r="T149" s="24" t="str">
        <f t="shared" si="8"/>
        <v/>
      </c>
    </row>
    <row r="150" spans="1:20" x14ac:dyDescent="0.25">
      <c r="A150" s="21" t="s">
        <v>51</v>
      </c>
      <c r="B150" s="59" t="s">
        <v>16</v>
      </c>
      <c r="C150" s="59" t="s">
        <v>218</v>
      </c>
      <c r="D150" s="105">
        <v>75869</v>
      </c>
      <c r="E150" s="126" t="s">
        <v>219</v>
      </c>
      <c r="F150" s="127"/>
      <c r="G150" s="22"/>
      <c r="H150" s="31"/>
      <c r="I150" s="31"/>
      <c r="J150" s="31"/>
      <c r="K150" s="43"/>
      <c r="L150" s="43"/>
      <c r="M150" s="44" t="str">
        <f t="shared" si="6"/>
        <v>Bid Incomplete</v>
      </c>
      <c r="N150" s="48">
        <v>50</v>
      </c>
      <c r="O150" s="44" t="str">
        <f t="shared" si="7"/>
        <v>Bid Incomplete</v>
      </c>
      <c r="P150" s="35"/>
      <c r="Q150" s="117"/>
      <c r="R150" s="23"/>
      <c r="S150" s="23"/>
      <c r="T150" s="24" t="str">
        <f t="shared" si="8"/>
        <v/>
      </c>
    </row>
    <row r="151" spans="1:20" x14ac:dyDescent="0.25">
      <c r="A151" s="21" t="s">
        <v>51</v>
      </c>
      <c r="B151" s="59" t="s">
        <v>16</v>
      </c>
      <c r="C151" s="59" t="s">
        <v>218</v>
      </c>
      <c r="D151" s="105">
        <v>76948</v>
      </c>
      <c r="E151" s="126" t="s">
        <v>219</v>
      </c>
      <c r="F151" s="127"/>
      <c r="G151" s="22"/>
      <c r="H151" s="31"/>
      <c r="I151" s="31"/>
      <c r="J151" s="31"/>
      <c r="K151" s="43"/>
      <c r="L151" s="43"/>
      <c r="M151" s="44" t="str">
        <f t="shared" si="6"/>
        <v>Bid Incomplete</v>
      </c>
      <c r="N151" s="48">
        <v>50</v>
      </c>
      <c r="O151" s="44" t="str">
        <f t="shared" si="7"/>
        <v>Bid Incomplete</v>
      </c>
      <c r="P151" s="35"/>
      <c r="Q151" s="117"/>
      <c r="R151" s="23"/>
      <c r="S151" s="23"/>
      <c r="T151" s="24" t="str">
        <f t="shared" si="8"/>
        <v/>
      </c>
    </row>
    <row r="152" spans="1:20" x14ac:dyDescent="0.25">
      <c r="A152" s="21" t="s">
        <v>51</v>
      </c>
      <c r="B152" s="59" t="s">
        <v>16</v>
      </c>
      <c r="C152" s="106" t="s">
        <v>220</v>
      </c>
      <c r="D152" s="106" t="s">
        <v>221</v>
      </c>
      <c r="E152" s="126" t="s">
        <v>222</v>
      </c>
      <c r="F152" s="127"/>
      <c r="G152" s="22"/>
      <c r="H152" s="31"/>
      <c r="I152" s="31"/>
      <c r="J152" s="31"/>
      <c r="K152" s="43"/>
      <c r="L152" s="43"/>
      <c r="M152" s="44" t="str">
        <f t="shared" si="6"/>
        <v>Bid Incomplete</v>
      </c>
      <c r="N152" s="48">
        <v>50</v>
      </c>
      <c r="O152" s="44" t="str">
        <f t="shared" si="7"/>
        <v>Bid Incomplete</v>
      </c>
      <c r="P152" s="35"/>
      <c r="Q152" s="117"/>
      <c r="R152" s="23"/>
      <c r="S152" s="23"/>
      <c r="T152" s="24" t="str">
        <f t="shared" si="8"/>
        <v/>
      </c>
    </row>
    <row r="153" spans="1:20" x14ac:dyDescent="0.25">
      <c r="A153" s="21" t="s">
        <v>51</v>
      </c>
      <c r="B153" s="59" t="s">
        <v>17</v>
      </c>
      <c r="C153" s="105" t="s">
        <v>223</v>
      </c>
      <c r="D153" s="105" t="s">
        <v>224</v>
      </c>
      <c r="E153" s="126" t="s">
        <v>225</v>
      </c>
      <c r="F153" s="127"/>
      <c r="G153" s="22"/>
      <c r="H153" s="31"/>
      <c r="I153" s="31"/>
      <c r="J153" s="31"/>
      <c r="K153" s="43"/>
      <c r="L153" s="43"/>
      <c r="M153" s="44" t="str">
        <f t="shared" si="6"/>
        <v>Bid Incomplete</v>
      </c>
      <c r="N153" s="48">
        <v>150</v>
      </c>
      <c r="O153" s="44" t="str">
        <f t="shared" si="7"/>
        <v>Bid Incomplete</v>
      </c>
      <c r="P153" s="35"/>
      <c r="Q153" s="117"/>
      <c r="R153" s="23"/>
      <c r="S153" s="23"/>
      <c r="T153" s="24" t="str">
        <f t="shared" si="8"/>
        <v/>
      </c>
    </row>
    <row r="154" spans="1:20" x14ac:dyDescent="0.25">
      <c r="A154" s="21" t="s">
        <v>51</v>
      </c>
      <c r="B154" s="59" t="s">
        <v>17</v>
      </c>
      <c r="C154" s="105" t="s">
        <v>223</v>
      </c>
      <c r="D154" s="105" t="s">
        <v>226</v>
      </c>
      <c r="E154" s="126" t="s">
        <v>227</v>
      </c>
      <c r="F154" s="127"/>
      <c r="G154" s="22"/>
      <c r="H154" s="31"/>
      <c r="I154" s="31"/>
      <c r="J154" s="31"/>
      <c r="K154" s="43"/>
      <c r="L154" s="43"/>
      <c r="M154" s="44" t="str">
        <f t="shared" si="6"/>
        <v>Bid Incomplete</v>
      </c>
      <c r="N154" s="48">
        <v>150</v>
      </c>
      <c r="O154" s="44" t="str">
        <f t="shared" si="7"/>
        <v>Bid Incomplete</v>
      </c>
      <c r="P154" s="35"/>
      <c r="Q154" s="117"/>
      <c r="R154" s="23"/>
      <c r="S154" s="23"/>
      <c r="T154" s="24" t="str">
        <f t="shared" si="8"/>
        <v/>
      </c>
    </row>
    <row r="155" spans="1:20" x14ac:dyDescent="0.25">
      <c r="A155" s="21" t="s">
        <v>51</v>
      </c>
      <c r="B155" s="59" t="s">
        <v>17</v>
      </c>
      <c r="C155" s="105" t="s">
        <v>223</v>
      </c>
      <c r="D155" s="105" t="s">
        <v>228</v>
      </c>
      <c r="E155" s="126" t="s">
        <v>229</v>
      </c>
      <c r="F155" s="127"/>
      <c r="G155" s="22"/>
      <c r="H155" s="31"/>
      <c r="I155" s="31"/>
      <c r="J155" s="31"/>
      <c r="K155" s="43"/>
      <c r="L155" s="43"/>
      <c r="M155" s="44" t="str">
        <f t="shared" si="6"/>
        <v>Bid Incomplete</v>
      </c>
      <c r="N155" s="48">
        <v>150</v>
      </c>
      <c r="O155" s="44" t="str">
        <f t="shared" si="7"/>
        <v>Bid Incomplete</v>
      </c>
      <c r="P155" s="35"/>
      <c r="Q155" s="117"/>
      <c r="R155" s="23"/>
      <c r="S155" s="23"/>
      <c r="T155" s="24" t="str">
        <f t="shared" si="8"/>
        <v/>
      </c>
    </row>
    <row r="156" spans="1:20" x14ac:dyDescent="0.25">
      <c r="A156" s="21" t="s">
        <v>51</v>
      </c>
      <c r="B156" s="59" t="s">
        <v>17</v>
      </c>
      <c r="C156" s="105" t="s">
        <v>223</v>
      </c>
      <c r="D156" s="105" t="s">
        <v>231</v>
      </c>
      <c r="E156" s="126" t="s">
        <v>232</v>
      </c>
      <c r="F156" s="127"/>
      <c r="G156" s="22"/>
      <c r="H156" s="31"/>
      <c r="I156" s="31"/>
      <c r="J156" s="31"/>
      <c r="K156" s="43"/>
      <c r="L156" s="43"/>
      <c r="M156" s="44" t="str">
        <f t="shared" si="6"/>
        <v>Bid Incomplete</v>
      </c>
      <c r="N156" s="48">
        <v>150</v>
      </c>
      <c r="O156" s="44" t="str">
        <f t="shared" si="7"/>
        <v>Bid Incomplete</v>
      </c>
      <c r="P156" s="35"/>
      <c r="Q156" s="117"/>
      <c r="R156" s="23"/>
      <c r="S156" s="23"/>
      <c r="T156" s="24" t="str">
        <f t="shared" si="8"/>
        <v/>
      </c>
    </row>
    <row r="157" spans="1:20" x14ac:dyDescent="0.25">
      <c r="A157" s="21" t="s">
        <v>51</v>
      </c>
      <c r="B157" s="59" t="s">
        <v>17</v>
      </c>
      <c r="C157" s="105" t="s">
        <v>230</v>
      </c>
      <c r="D157" s="105" t="s">
        <v>233</v>
      </c>
      <c r="E157" s="126" t="s">
        <v>234</v>
      </c>
      <c r="F157" s="127"/>
      <c r="G157" s="22"/>
      <c r="H157" s="31"/>
      <c r="I157" s="31"/>
      <c r="J157" s="31"/>
      <c r="K157" s="43"/>
      <c r="L157" s="43"/>
      <c r="M157" s="44" t="str">
        <f t="shared" si="6"/>
        <v>Bid Incomplete</v>
      </c>
      <c r="N157" s="48">
        <v>150</v>
      </c>
      <c r="O157" s="44" t="str">
        <f t="shared" si="7"/>
        <v>Bid Incomplete</v>
      </c>
      <c r="P157" s="35"/>
      <c r="Q157" s="117"/>
      <c r="R157" s="23"/>
      <c r="S157" s="23"/>
      <c r="T157" s="24" t="str">
        <f t="shared" si="8"/>
        <v/>
      </c>
    </row>
    <row r="158" spans="1:20" x14ac:dyDescent="0.25">
      <c r="A158" s="21" t="s">
        <v>51</v>
      </c>
      <c r="B158" s="59" t="s">
        <v>17</v>
      </c>
      <c r="C158" s="105" t="s">
        <v>230</v>
      </c>
      <c r="D158" s="105" t="s">
        <v>235</v>
      </c>
      <c r="E158" s="126" t="s">
        <v>236</v>
      </c>
      <c r="F158" s="127"/>
      <c r="G158" s="22"/>
      <c r="H158" s="31"/>
      <c r="I158" s="31"/>
      <c r="J158" s="31"/>
      <c r="K158" s="43"/>
      <c r="L158" s="43"/>
      <c r="M158" s="44" t="str">
        <f t="shared" si="6"/>
        <v>Bid Incomplete</v>
      </c>
      <c r="N158" s="48">
        <v>150</v>
      </c>
      <c r="O158" s="44" t="str">
        <f t="shared" si="7"/>
        <v>Bid Incomplete</v>
      </c>
      <c r="P158" s="35"/>
      <c r="Q158" s="117"/>
      <c r="R158" s="23"/>
      <c r="S158" s="23"/>
      <c r="T158" s="24" t="str">
        <f t="shared" si="8"/>
        <v/>
      </c>
    </row>
    <row r="159" spans="1:20" x14ac:dyDescent="0.25">
      <c r="A159" s="21" t="s">
        <v>51</v>
      </c>
      <c r="B159" s="59" t="s">
        <v>18</v>
      </c>
      <c r="C159" s="105" t="s">
        <v>237</v>
      </c>
      <c r="D159" s="105">
        <v>43529</v>
      </c>
      <c r="E159" s="126" t="s">
        <v>238</v>
      </c>
      <c r="F159" s="127"/>
      <c r="G159" s="22"/>
      <c r="H159" s="31"/>
      <c r="I159" s="31"/>
      <c r="J159" s="31"/>
      <c r="K159" s="43"/>
      <c r="L159" s="43"/>
      <c r="M159" s="44" t="str">
        <f t="shared" si="6"/>
        <v>Bid Incomplete</v>
      </c>
      <c r="N159" s="48">
        <v>50</v>
      </c>
      <c r="O159" s="44" t="str">
        <f t="shared" si="7"/>
        <v>Bid Incomplete</v>
      </c>
      <c r="P159" s="35"/>
      <c r="Q159" s="117"/>
      <c r="R159" s="23"/>
      <c r="S159" s="23"/>
      <c r="T159" s="24" t="str">
        <f t="shared" si="8"/>
        <v/>
      </c>
    </row>
    <row r="160" spans="1:20" x14ac:dyDescent="0.25">
      <c r="A160" s="21" t="s">
        <v>51</v>
      </c>
      <c r="B160" s="59" t="s">
        <v>18</v>
      </c>
      <c r="C160" s="105" t="s">
        <v>237</v>
      </c>
      <c r="D160" s="105">
        <v>44020</v>
      </c>
      <c r="E160" s="126" t="s">
        <v>238</v>
      </c>
      <c r="F160" s="127"/>
      <c r="G160" s="22"/>
      <c r="H160" s="31"/>
      <c r="I160" s="31"/>
      <c r="J160" s="31"/>
      <c r="K160" s="43"/>
      <c r="L160" s="43"/>
      <c r="M160" s="44" t="str">
        <f t="shared" si="6"/>
        <v>Bid Incomplete</v>
      </c>
      <c r="N160" s="48">
        <v>50</v>
      </c>
      <c r="O160" s="44" t="str">
        <f t="shared" si="7"/>
        <v>Bid Incomplete</v>
      </c>
      <c r="P160" s="35"/>
      <c r="Q160" s="117"/>
      <c r="R160" s="23"/>
      <c r="S160" s="23"/>
      <c r="T160" s="24" t="str">
        <f t="shared" si="8"/>
        <v/>
      </c>
    </row>
    <row r="161" spans="1:20" x14ac:dyDescent="0.25">
      <c r="A161" s="21" t="s">
        <v>51</v>
      </c>
      <c r="B161" s="59" t="s">
        <v>18</v>
      </c>
      <c r="C161" s="105" t="s">
        <v>237</v>
      </c>
      <c r="D161" s="105">
        <v>41120</v>
      </c>
      <c r="E161" s="126" t="s">
        <v>238</v>
      </c>
      <c r="F161" s="127"/>
      <c r="G161" s="22"/>
      <c r="H161" s="31"/>
      <c r="I161" s="31"/>
      <c r="J161" s="31"/>
      <c r="K161" s="43"/>
      <c r="L161" s="43"/>
      <c r="M161" s="44" t="str">
        <f t="shared" si="6"/>
        <v>Bid Incomplete</v>
      </c>
      <c r="N161" s="48">
        <v>50</v>
      </c>
      <c r="O161" s="44" t="str">
        <f t="shared" si="7"/>
        <v>Bid Incomplete</v>
      </c>
      <c r="P161" s="35"/>
      <c r="Q161" s="117"/>
      <c r="R161" s="23"/>
      <c r="S161" s="23"/>
      <c r="T161" s="24" t="str">
        <f t="shared" si="8"/>
        <v/>
      </c>
    </row>
    <row r="162" spans="1:20" x14ac:dyDescent="0.25">
      <c r="A162" s="21" t="s">
        <v>51</v>
      </c>
      <c r="B162" s="59" t="s">
        <v>18</v>
      </c>
      <c r="C162" s="62" t="s">
        <v>239</v>
      </c>
      <c r="D162" s="62" t="s">
        <v>240</v>
      </c>
      <c r="E162" s="128" t="s">
        <v>241</v>
      </c>
      <c r="F162" s="129"/>
      <c r="G162" s="22"/>
      <c r="H162" s="31"/>
      <c r="I162" s="31"/>
      <c r="J162" s="31"/>
      <c r="K162" s="43"/>
      <c r="L162" s="43"/>
      <c r="M162" s="44" t="str">
        <f t="shared" si="6"/>
        <v>Bid Incomplete</v>
      </c>
      <c r="N162" s="48">
        <v>50</v>
      </c>
      <c r="O162" s="44" t="str">
        <f t="shared" si="7"/>
        <v>Bid Incomplete</v>
      </c>
      <c r="P162" s="35"/>
      <c r="Q162" s="117"/>
      <c r="R162" s="23"/>
      <c r="S162" s="23"/>
      <c r="T162" s="24" t="str">
        <f t="shared" si="8"/>
        <v/>
      </c>
    </row>
    <row r="163" spans="1:20" x14ac:dyDescent="0.25">
      <c r="A163" s="21" t="s">
        <v>51</v>
      </c>
      <c r="B163" s="59" t="s">
        <v>18</v>
      </c>
      <c r="C163" s="62" t="s">
        <v>239</v>
      </c>
      <c r="D163" s="62" t="s">
        <v>242</v>
      </c>
      <c r="E163" s="128" t="s">
        <v>241</v>
      </c>
      <c r="F163" s="129"/>
      <c r="G163" s="22"/>
      <c r="H163" s="31"/>
      <c r="I163" s="31"/>
      <c r="J163" s="31"/>
      <c r="K163" s="43"/>
      <c r="L163" s="43"/>
      <c r="M163" s="44" t="str">
        <f t="shared" si="6"/>
        <v>Bid Incomplete</v>
      </c>
      <c r="N163" s="48">
        <v>50</v>
      </c>
      <c r="O163" s="44" t="str">
        <f t="shared" si="7"/>
        <v>Bid Incomplete</v>
      </c>
      <c r="P163" s="35"/>
      <c r="Q163" s="117"/>
      <c r="R163" s="23"/>
      <c r="S163" s="23"/>
      <c r="T163" s="24" t="str">
        <f t="shared" si="8"/>
        <v/>
      </c>
    </row>
    <row r="164" spans="1:20" x14ac:dyDescent="0.25">
      <c r="A164" s="21" t="s">
        <v>51</v>
      </c>
      <c r="B164" s="59" t="s">
        <v>18</v>
      </c>
      <c r="C164" s="62" t="s">
        <v>239</v>
      </c>
      <c r="D164" s="62" t="s">
        <v>243</v>
      </c>
      <c r="E164" s="128" t="s">
        <v>241</v>
      </c>
      <c r="F164" s="129"/>
      <c r="G164" s="22"/>
      <c r="H164" s="31"/>
      <c r="I164" s="31"/>
      <c r="J164" s="31"/>
      <c r="K164" s="43"/>
      <c r="L164" s="43"/>
      <c r="M164" s="44" t="str">
        <f t="shared" si="6"/>
        <v>Bid Incomplete</v>
      </c>
      <c r="N164" s="48">
        <v>50</v>
      </c>
      <c r="O164" s="44" t="str">
        <f t="shared" si="7"/>
        <v>Bid Incomplete</v>
      </c>
      <c r="P164" s="35"/>
      <c r="Q164" s="117"/>
      <c r="R164" s="23"/>
      <c r="S164" s="23"/>
      <c r="T164" s="24" t="str">
        <f t="shared" si="8"/>
        <v/>
      </c>
    </row>
    <row r="165" spans="1:20" x14ac:dyDescent="0.25">
      <c r="A165" s="21" t="s">
        <v>51</v>
      </c>
      <c r="B165" s="59" t="s">
        <v>19</v>
      </c>
      <c r="C165" s="105" t="s">
        <v>245</v>
      </c>
      <c r="D165" s="105" t="s">
        <v>246</v>
      </c>
      <c r="E165" s="128" t="s">
        <v>244</v>
      </c>
      <c r="F165" s="129"/>
      <c r="G165" s="22"/>
      <c r="H165" s="31"/>
      <c r="I165" s="31"/>
      <c r="J165" s="31"/>
      <c r="K165" s="43"/>
      <c r="L165" s="43"/>
      <c r="M165" s="44" t="str">
        <f t="shared" si="6"/>
        <v>Bid Incomplete</v>
      </c>
      <c r="N165" s="48">
        <v>25</v>
      </c>
      <c r="O165" s="44" t="str">
        <f t="shared" si="7"/>
        <v>Bid Incomplete</v>
      </c>
      <c r="P165" s="35"/>
      <c r="Q165" s="117"/>
      <c r="R165" s="23"/>
      <c r="S165" s="23"/>
      <c r="T165" s="24" t="str">
        <f t="shared" si="8"/>
        <v/>
      </c>
    </row>
    <row r="166" spans="1:20" x14ac:dyDescent="0.25">
      <c r="A166" s="21" t="s">
        <v>51</v>
      </c>
      <c r="B166" s="59" t="s">
        <v>19</v>
      </c>
      <c r="C166" s="105" t="s">
        <v>247</v>
      </c>
      <c r="D166" s="105" t="s">
        <v>248</v>
      </c>
      <c r="E166" s="128" t="s">
        <v>244</v>
      </c>
      <c r="F166" s="129"/>
      <c r="G166" s="22"/>
      <c r="H166" s="31"/>
      <c r="I166" s="31"/>
      <c r="J166" s="31"/>
      <c r="K166" s="43"/>
      <c r="L166" s="43"/>
      <c r="M166" s="44" t="str">
        <f t="shared" si="6"/>
        <v>Bid Incomplete</v>
      </c>
      <c r="N166" s="48">
        <v>25</v>
      </c>
      <c r="O166" s="44" t="str">
        <f t="shared" si="7"/>
        <v>Bid Incomplete</v>
      </c>
      <c r="P166" s="35"/>
      <c r="Q166" s="117"/>
      <c r="R166" s="23"/>
      <c r="S166" s="23"/>
      <c r="T166" s="24" t="str">
        <f t="shared" si="8"/>
        <v/>
      </c>
    </row>
    <row r="167" spans="1:20" x14ac:dyDescent="0.25">
      <c r="A167" s="21" t="s">
        <v>51</v>
      </c>
      <c r="B167" s="59" t="s">
        <v>19</v>
      </c>
      <c r="C167" s="105" t="s">
        <v>247</v>
      </c>
      <c r="D167" s="105" t="s">
        <v>249</v>
      </c>
      <c r="E167" s="128" t="s">
        <v>244</v>
      </c>
      <c r="F167" s="129"/>
      <c r="G167" s="22"/>
      <c r="H167" s="31"/>
      <c r="I167" s="31"/>
      <c r="J167" s="31"/>
      <c r="K167" s="43"/>
      <c r="L167" s="43"/>
      <c r="M167" s="44" t="str">
        <f t="shared" si="6"/>
        <v>Bid Incomplete</v>
      </c>
      <c r="N167" s="48">
        <v>25</v>
      </c>
      <c r="O167" s="44" t="str">
        <f t="shared" si="7"/>
        <v>Bid Incomplete</v>
      </c>
      <c r="P167" s="35"/>
      <c r="Q167" s="117"/>
      <c r="R167" s="23"/>
      <c r="S167" s="23"/>
      <c r="T167" s="24" t="str">
        <f t="shared" si="8"/>
        <v/>
      </c>
    </row>
    <row r="168" spans="1:20" x14ac:dyDescent="0.25">
      <c r="A168" s="21" t="s">
        <v>51</v>
      </c>
      <c r="B168" s="59" t="s">
        <v>19</v>
      </c>
      <c r="C168" s="105" t="s">
        <v>247</v>
      </c>
      <c r="D168" s="105" t="s">
        <v>250</v>
      </c>
      <c r="E168" s="128" t="s">
        <v>244</v>
      </c>
      <c r="F168" s="129"/>
      <c r="G168" s="22"/>
      <c r="H168" s="31"/>
      <c r="I168" s="31"/>
      <c r="J168" s="31"/>
      <c r="K168" s="43"/>
      <c r="L168" s="43"/>
      <c r="M168" s="44" t="str">
        <f t="shared" si="6"/>
        <v>Bid Incomplete</v>
      </c>
      <c r="N168" s="48">
        <v>25</v>
      </c>
      <c r="O168" s="44" t="str">
        <f t="shared" si="7"/>
        <v>Bid Incomplete</v>
      </c>
      <c r="P168" s="35"/>
      <c r="Q168" s="117"/>
      <c r="R168" s="23"/>
      <c r="S168" s="23"/>
      <c r="T168" s="24" t="str">
        <f t="shared" si="8"/>
        <v/>
      </c>
    </row>
    <row r="169" spans="1:20" x14ac:dyDescent="0.25">
      <c r="A169" s="21" t="s">
        <v>51</v>
      </c>
      <c r="B169" s="59" t="s">
        <v>19</v>
      </c>
      <c r="C169" s="105" t="s">
        <v>253</v>
      </c>
      <c r="D169" s="105" t="s">
        <v>251</v>
      </c>
      <c r="E169" s="128" t="s">
        <v>244</v>
      </c>
      <c r="F169" s="129"/>
      <c r="G169" s="22"/>
      <c r="H169" s="31"/>
      <c r="I169" s="31"/>
      <c r="J169" s="31"/>
      <c r="K169" s="43"/>
      <c r="L169" s="43"/>
      <c r="M169" s="44" t="str">
        <f t="shared" si="6"/>
        <v>Bid Incomplete</v>
      </c>
      <c r="N169" s="48">
        <v>25</v>
      </c>
      <c r="O169" s="44" t="str">
        <f t="shared" si="7"/>
        <v>Bid Incomplete</v>
      </c>
      <c r="P169" s="35"/>
      <c r="Q169" s="117"/>
      <c r="R169" s="23"/>
      <c r="S169" s="23"/>
      <c r="T169" s="24" t="str">
        <f t="shared" si="8"/>
        <v/>
      </c>
    </row>
    <row r="170" spans="1:20" x14ac:dyDescent="0.25">
      <c r="A170" s="21" t="s">
        <v>51</v>
      </c>
      <c r="B170" s="59" t="s">
        <v>19</v>
      </c>
      <c r="C170" s="105" t="s">
        <v>253</v>
      </c>
      <c r="D170" s="105" t="s">
        <v>252</v>
      </c>
      <c r="E170" s="128" t="s">
        <v>244</v>
      </c>
      <c r="F170" s="129"/>
      <c r="G170" s="22"/>
      <c r="H170" s="31"/>
      <c r="I170" s="31"/>
      <c r="J170" s="31"/>
      <c r="K170" s="43"/>
      <c r="L170" s="43"/>
      <c r="M170" s="44" t="str">
        <f t="shared" si="6"/>
        <v>Bid Incomplete</v>
      </c>
      <c r="N170" s="48">
        <v>25</v>
      </c>
      <c r="O170" s="44" t="str">
        <f t="shared" si="7"/>
        <v>Bid Incomplete</v>
      </c>
      <c r="P170" s="35"/>
      <c r="Q170" s="117"/>
      <c r="R170" s="23"/>
      <c r="S170" s="23"/>
      <c r="T170" s="24" t="str">
        <f t="shared" si="8"/>
        <v/>
      </c>
    </row>
    <row r="171" spans="1:20" x14ac:dyDescent="0.25">
      <c r="A171" s="21" t="s">
        <v>51</v>
      </c>
      <c r="B171" s="59" t="s">
        <v>20</v>
      </c>
      <c r="C171" s="105" t="s">
        <v>218</v>
      </c>
      <c r="D171" s="105">
        <v>78362</v>
      </c>
      <c r="E171" s="126" t="s">
        <v>254</v>
      </c>
      <c r="F171" s="127"/>
      <c r="G171" s="22"/>
      <c r="H171" s="31"/>
      <c r="I171" s="31"/>
      <c r="J171" s="31"/>
      <c r="K171" s="43"/>
      <c r="L171" s="43"/>
      <c r="M171" s="44" t="str">
        <f t="shared" si="6"/>
        <v>Bid Incomplete</v>
      </c>
      <c r="N171" s="48">
        <v>75</v>
      </c>
      <c r="O171" s="44" t="str">
        <f t="shared" si="7"/>
        <v>Bid Incomplete</v>
      </c>
      <c r="P171" s="35"/>
      <c r="Q171" s="117"/>
      <c r="R171" s="23"/>
      <c r="S171" s="23"/>
      <c r="T171" s="24" t="str">
        <f t="shared" si="8"/>
        <v/>
      </c>
    </row>
    <row r="172" spans="1:20" x14ac:dyDescent="0.25">
      <c r="A172" s="21" t="s">
        <v>51</v>
      </c>
      <c r="B172" s="59" t="s">
        <v>20</v>
      </c>
      <c r="C172" s="105" t="s">
        <v>218</v>
      </c>
      <c r="D172" s="105">
        <v>98320</v>
      </c>
      <c r="E172" s="126" t="s">
        <v>255</v>
      </c>
      <c r="F172" s="127"/>
      <c r="G172" s="22"/>
      <c r="H172" s="31"/>
      <c r="I172" s="31"/>
      <c r="J172" s="31"/>
      <c r="K172" s="43"/>
      <c r="L172" s="43"/>
      <c r="M172" s="44" t="str">
        <f t="shared" si="6"/>
        <v>Bid Incomplete</v>
      </c>
      <c r="N172" s="48">
        <v>75</v>
      </c>
      <c r="O172" s="44" t="str">
        <f t="shared" si="7"/>
        <v>Bid Incomplete</v>
      </c>
      <c r="P172" s="35"/>
      <c r="Q172" s="117"/>
      <c r="R172" s="23"/>
      <c r="S172" s="23"/>
      <c r="T172" s="24" t="str">
        <f t="shared" si="8"/>
        <v/>
      </c>
    </row>
    <row r="173" spans="1:20" x14ac:dyDescent="0.25">
      <c r="A173" s="21" t="s">
        <v>51</v>
      </c>
      <c r="B173" s="59" t="s">
        <v>20</v>
      </c>
      <c r="C173" s="105" t="s">
        <v>218</v>
      </c>
      <c r="D173" s="105">
        <v>168666</v>
      </c>
      <c r="E173" s="126" t="s">
        <v>256</v>
      </c>
      <c r="F173" s="127"/>
      <c r="G173" s="22"/>
      <c r="H173" s="31"/>
      <c r="I173" s="31"/>
      <c r="J173" s="31"/>
      <c r="K173" s="43"/>
      <c r="L173" s="43"/>
      <c r="M173" s="44" t="str">
        <f t="shared" si="6"/>
        <v>Bid Incomplete</v>
      </c>
      <c r="N173" s="48">
        <v>75</v>
      </c>
      <c r="O173" s="44" t="str">
        <f t="shared" si="7"/>
        <v>Bid Incomplete</v>
      </c>
      <c r="P173" s="35"/>
      <c r="Q173" s="117"/>
      <c r="R173" s="23"/>
      <c r="S173" s="23"/>
      <c r="T173" s="24" t="str">
        <f t="shared" si="8"/>
        <v/>
      </c>
    </row>
    <row r="174" spans="1:20" x14ac:dyDescent="0.25">
      <c r="A174" s="21" t="s">
        <v>51</v>
      </c>
      <c r="B174" s="59" t="s">
        <v>20</v>
      </c>
      <c r="C174" s="105" t="s">
        <v>258</v>
      </c>
      <c r="D174" s="105" t="s">
        <v>257</v>
      </c>
      <c r="E174" s="126" t="s">
        <v>259</v>
      </c>
      <c r="F174" s="127"/>
      <c r="G174" s="22"/>
      <c r="H174" s="31"/>
      <c r="I174" s="31"/>
      <c r="J174" s="31"/>
      <c r="K174" s="43"/>
      <c r="L174" s="43"/>
      <c r="M174" s="44" t="str">
        <f t="shared" si="6"/>
        <v>Bid Incomplete</v>
      </c>
      <c r="N174" s="48">
        <v>75</v>
      </c>
      <c r="O174" s="44" t="str">
        <f t="shared" si="7"/>
        <v>Bid Incomplete</v>
      </c>
      <c r="P174" s="35"/>
      <c r="Q174" s="117"/>
      <c r="R174" s="23"/>
      <c r="S174" s="23"/>
      <c r="T174" s="24" t="str">
        <f t="shared" si="8"/>
        <v/>
      </c>
    </row>
    <row r="175" spans="1:20" x14ac:dyDescent="0.25">
      <c r="A175" s="21" t="s">
        <v>51</v>
      </c>
      <c r="B175" s="59" t="s">
        <v>20</v>
      </c>
      <c r="C175" s="105" t="s">
        <v>258</v>
      </c>
      <c r="D175" s="105" t="s">
        <v>260</v>
      </c>
      <c r="E175" s="126" t="s">
        <v>261</v>
      </c>
      <c r="F175" s="127"/>
      <c r="G175" s="22"/>
      <c r="H175" s="31"/>
      <c r="I175" s="31"/>
      <c r="J175" s="31"/>
      <c r="K175" s="43"/>
      <c r="L175" s="43"/>
      <c r="M175" s="44" t="str">
        <f t="shared" si="6"/>
        <v>Bid Incomplete</v>
      </c>
      <c r="N175" s="48">
        <v>75</v>
      </c>
      <c r="O175" s="44" t="str">
        <f t="shared" si="7"/>
        <v>Bid Incomplete</v>
      </c>
      <c r="P175" s="35"/>
      <c r="Q175" s="117"/>
      <c r="R175" s="23"/>
      <c r="S175" s="23"/>
      <c r="T175" s="24" t="str">
        <f t="shared" si="8"/>
        <v/>
      </c>
    </row>
    <row r="176" spans="1:20" x14ac:dyDescent="0.25">
      <c r="A176" s="21" t="s">
        <v>51</v>
      </c>
      <c r="B176" s="59" t="s">
        <v>20</v>
      </c>
      <c r="C176" s="105" t="s">
        <v>258</v>
      </c>
      <c r="D176" s="105" t="s">
        <v>262</v>
      </c>
      <c r="E176" s="126" t="s">
        <v>263</v>
      </c>
      <c r="F176" s="127"/>
      <c r="G176" s="22"/>
      <c r="H176" s="31"/>
      <c r="I176" s="31"/>
      <c r="J176" s="31"/>
      <c r="K176" s="43"/>
      <c r="L176" s="43"/>
      <c r="M176" s="44" t="str">
        <f t="shared" si="6"/>
        <v>Bid Incomplete</v>
      </c>
      <c r="N176" s="48">
        <v>75</v>
      </c>
      <c r="O176" s="44" t="str">
        <f t="shared" si="7"/>
        <v>Bid Incomplete</v>
      </c>
      <c r="P176" s="35"/>
      <c r="Q176" s="117"/>
      <c r="R176" s="23"/>
      <c r="S176" s="23"/>
      <c r="T176" s="24" t="str">
        <f t="shared" si="8"/>
        <v/>
      </c>
    </row>
    <row r="177" spans="1:20" x14ac:dyDescent="0.25">
      <c r="A177" s="21" t="s">
        <v>51</v>
      </c>
      <c r="B177" s="59" t="s">
        <v>21</v>
      </c>
      <c r="C177" s="62" t="s">
        <v>264</v>
      </c>
      <c r="D177" s="62" t="s">
        <v>38</v>
      </c>
      <c r="E177" s="126" t="s">
        <v>271</v>
      </c>
      <c r="F177" s="127"/>
      <c r="G177" s="22"/>
      <c r="H177" s="31"/>
      <c r="I177" s="31"/>
      <c r="J177" s="31"/>
      <c r="K177" s="43"/>
      <c r="L177" s="43"/>
      <c r="M177" s="44" t="str">
        <f t="shared" si="6"/>
        <v>Bid Incomplete</v>
      </c>
      <c r="N177" s="48">
        <v>925</v>
      </c>
      <c r="O177" s="44" t="str">
        <f t="shared" si="7"/>
        <v>Bid Incomplete</v>
      </c>
      <c r="P177" s="35"/>
      <c r="Q177" s="117"/>
      <c r="R177" s="23"/>
      <c r="S177" s="23"/>
      <c r="T177" s="24" t="str">
        <f t="shared" si="8"/>
        <v/>
      </c>
    </row>
    <row r="178" spans="1:20" x14ac:dyDescent="0.25">
      <c r="A178" s="21" t="s">
        <v>51</v>
      </c>
      <c r="B178" s="59" t="s">
        <v>21</v>
      </c>
      <c r="C178" s="62" t="s">
        <v>264</v>
      </c>
      <c r="D178" s="62" t="s">
        <v>39</v>
      </c>
      <c r="E178" s="126" t="s">
        <v>265</v>
      </c>
      <c r="F178" s="127"/>
      <c r="G178" s="22"/>
      <c r="H178" s="31"/>
      <c r="I178" s="31"/>
      <c r="J178" s="31"/>
      <c r="K178" s="43"/>
      <c r="L178" s="43"/>
      <c r="M178" s="44" t="str">
        <f t="shared" si="6"/>
        <v>Bid Incomplete</v>
      </c>
      <c r="N178" s="48">
        <v>925</v>
      </c>
      <c r="O178" s="44" t="str">
        <f t="shared" si="7"/>
        <v>Bid Incomplete</v>
      </c>
      <c r="P178" s="35"/>
      <c r="Q178" s="117"/>
      <c r="R178" s="23"/>
      <c r="S178" s="23"/>
      <c r="T178" s="24" t="str">
        <f t="shared" si="8"/>
        <v/>
      </c>
    </row>
    <row r="179" spans="1:20" x14ac:dyDescent="0.25">
      <c r="A179" s="21" t="s">
        <v>51</v>
      </c>
      <c r="B179" s="59" t="s">
        <v>21</v>
      </c>
      <c r="C179" s="105" t="s">
        <v>266</v>
      </c>
      <c r="D179" s="105" t="s">
        <v>267</v>
      </c>
      <c r="E179" s="126" t="s">
        <v>268</v>
      </c>
      <c r="F179" s="127"/>
      <c r="G179" s="22"/>
      <c r="H179" s="31"/>
      <c r="I179" s="31"/>
      <c r="J179" s="31"/>
      <c r="K179" s="43"/>
      <c r="L179" s="43"/>
      <c r="M179" s="44" t="str">
        <f t="shared" si="6"/>
        <v>Bid Incomplete</v>
      </c>
      <c r="N179" s="48">
        <v>925</v>
      </c>
      <c r="O179" s="44" t="str">
        <f t="shared" si="7"/>
        <v>Bid Incomplete</v>
      </c>
      <c r="P179" s="35"/>
      <c r="Q179" s="117"/>
      <c r="R179" s="23"/>
      <c r="S179" s="23"/>
      <c r="T179" s="24" t="str">
        <f t="shared" si="8"/>
        <v/>
      </c>
    </row>
    <row r="180" spans="1:20" x14ac:dyDescent="0.25">
      <c r="A180" s="21" t="s">
        <v>51</v>
      </c>
      <c r="B180" s="59" t="s">
        <v>21</v>
      </c>
      <c r="C180" s="105" t="s">
        <v>266</v>
      </c>
      <c r="D180" s="105" t="s">
        <v>269</v>
      </c>
      <c r="E180" s="126" t="s">
        <v>270</v>
      </c>
      <c r="F180" s="127"/>
      <c r="G180" s="22"/>
      <c r="H180" s="31"/>
      <c r="I180" s="31"/>
      <c r="J180" s="31"/>
      <c r="K180" s="43"/>
      <c r="L180" s="43"/>
      <c r="M180" s="44" t="str">
        <f t="shared" si="6"/>
        <v>Bid Incomplete</v>
      </c>
      <c r="N180" s="48">
        <v>925</v>
      </c>
      <c r="O180" s="44" t="str">
        <f t="shared" si="7"/>
        <v>Bid Incomplete</v>
      </c>
      <c r="P180" s="35"/>
      <c r="Q180" s="117"/>
      <c r="R180" s="23"/>
      <c r="S180" s="23"/>
      <c r="T180" s="24" t="str">
        <f t="shared" si="8"/>
        <v/>
      </c>
    </row>
    <row r="181" spans="1:20" x14ac:dyDescent="0.25">
      <c r="A181" s="21" t="s">
        <v>51</v>
      </c>
      <c r="B181" s="59" t="s">
        <v>21</v>
      </c>
      <c r="C181" s="59" t="s">
        <v>287</v>
      </c>
      <c r="D181" s="60" t="s">
        <v>272</v>
      </c>
      <c r="E181" s="126" t="s">
        <v>273</v>
      </c>
      <c r="F181" s="127"/>
      <c r="G181" s="22"/>
      <c r="H181" s="31"/>
      <c r="I181" s="31"/>
      <c r="J181" s="31"/>
      <c r="K181" s="43"/>
      <c r="L181" s="43"/>
      <c r="M181" s="44" t="str">
        <f t="shared" si="6"/>
        <v>Bid Incomplete</v>
      </c>
      <c r="N181" s="48">
        <v>925</v>
      </c>
      <c r="O181" s="44" t="str">
        <f t="shared" si="7"/>
        <v>Bid Incomplete</v>
      </c>
      <c r="P181" s="35"/>
      <c r="Q181" s="117"/>
      <c r="R181" s="23"/>
      <c r="S181" s="23"/>
      <c r="T181" s="24" t="str">
        <f t="shared" si="8"/>
        <v/>
      </c>
    </row>
    <row r="182" spans="1:20" x14ac:dyDescent="0.25">
      <c r="A182" s="21" t="s">
        <v>51</v>
      </c>
      <c r="B182" s="59" t="s">
        <v>21</v>
      </c>
      <c r="C182" s="59" t="s">
        <v>274</v>
      </c>
      <c r="D182" s="60" t="s">
        <v>275</v>
      </c>
      <c r="E182" s="126" t="s">
        <v>366</v>
      </c>
      <c r="F182" s="127"/>
      <c r="G182" s="22"/>
      <c r="H182" s="31"/>
      <c r="I182" s="31"/>
      <c r="J182" s="31"/>
      <c r="K182" s="43"/>
      <c r="L182" s="43"/>
      <c r="M182" s="44" t="str">
        <f t="shared" si="6"/>
        <v>Bid Incomplete</v>
      </c>
      <c r="N182" s="48">
        <v>925</v>
      </c>
      <c r="O182" s="44" t="str">
        <f t="shared" si="7"/>
        <v>Bid Incomplete</v>
      </c>
      <c r="P182" s="35"/>
      <c r="Q182" s="117"/>
      <c r="R182" s="23"/>
      <c r="S182" s="23"/>
      <c r="T182" s="24" t="str">
        <f t="shared" si="8"/>
        <v/>
      </c>
    </row>
    <row r="183" spans="1:20" x14ac:dyDescent="0.25">
      <c r="B183" s="59" t="s">
        <v>276</v>
      </c>
      <c r="C183" s="105" t="s">
        <v>277</v>
      </c>
      <c r="D183" s="105" t="s">
        <v>278</v>
      </c>
      <c r="E183" s="128" t="s">
        <v>279</v>
      </c>
      <c r="F183" s="129"/>
      <c r="G183" s="22"/>
      <c r="H183" s="31"/>
      <c r="I183" s="31"/>
      <c r="J183" s="31"/>
      <c r="K183" s="43"/>
      <c r="L183" s="43"/>
      <c r="M183" s="44" t="str">
        <f t="shared" si="6"/>
        <v>Bid Incomplete</v>
      </c>
      <c r="N183" s="48">
        <v>8475</v>
      </c>
      <c r="O183" s="44" t="str">
        <f t="shared" si="7"/>
        <v>Bid Incomplete</v>
      </c>
      <c r="P183" s="35"/>
      <c r="Q183" s="117"/>
      <c r="R183" s="23"/>
      <c r="S183" s="23"/>
      <c r="T183" s="24" t="str">
        <f t="shared" si="8"/>
        <v/>
      </c>
    </row>
    <row r="184" spans="1:20" x14ac:dyDescent="0.25">
      <c r="B184" s="59" t="s">
        <v>276</v>
      </c>
      <c r="C184" s="105" t="s">
        <v>281</v>
      </c>
      <c r="D184" s="105" t="s">
        <v>282</v>
      </c>
      <c r="E184" s="128" t="s">
        <v>280</v>
      </c>
      <c r="F184" s="129"/>
      <c r="G184" s="22"/>
      <c r="H184" s="31"/>
      <c r="I184" s="31"/>
      <c r="J184" s="31"/>
      <c r="K184" s="43"/>
      <c r="L184" s="43"/>
      <c r="M184" s="44" t="str">
        <f t="shared" si="6"/>
        <v>Bid Incomplete</v>
      </c>
      <c r="N184" s="48">
        <v>8475</v>
      </c>
      <c r="O184" s="44" t="str">
        <f t="shared" si="7"/>
        <v>Bid Incomplete</v>
      </c>
      <c r="P184" s="35"/>
      <c r="Q184" s="117"/>
      <c r="R184" s="23"/>
      <c r="S184" s="23"/>
      <c r="T184" s="24" t="str">
        <f t="shared" si="8"/>
        <v/>
      </c>
    </row>
    <row r="185" spans="1:20" x14ac:dyDescent="0.25">
      <c r="B185" s="59" t="s">
        <v>276</v>
      </c>
      <c r="C185" s="105" t="s">
        <v>557</v>
      </c>
      <c r="D185" s="105" t="s">
        <v>556</v>
      </c>
      <c r="E185" s="128" t="s">
        <v>285</v>
      </c>
      <c r="F185" s="129"/>
      <c r="G185" s="22"/>
      <c r="H185" s="31"/>
      <c r="I185" s="31"/>
      <c r="J185" s="31"/>
      <c r="K185" s="43"/>
      <c r="L185" s="43"/>
      <c r="M185" s="44" t="str">
        <f t="shared" si="6"/>
        <v>Bid Incomplete</v>
      </c>
      <c r="N185" s="48">
        <v>8475</v>
      </c>
      <c r="O185" s="44" t="str">
        <f t="shared" si="7"/>
        <v>Bid Incomplete</v>
      </c>
      <c r="P185" s="35"/>
      <c r="Q185" s="117"/>
      <c r="R185" s="23"/>
      <c r="S185" s="23"/>
      <c r="T185" s="24" t="str">
        <f t="shared" si="8"/>
        <v/>
      </c>
    </row>
    <row r="186" spans="1:20" x14ac:dyDescent="0.25">
      <c r="B186" s="59" t="s">
        <v>276</v>
      </c>
      <c r="C186" s="105" t="s">
        <v>283</v>
      </c>
      <c r="D186" s="105" t="s">
        <v>286</v>
      </c>
      <c r="E186" s="128" t="s">
        <v>284</v>
      </c>
      <c r="F186" s="129"/>
      <c r="G186" s="22"/>
      <c r="H186" s="31"/>
      <c r="I186" s="31"/>
      <c r="J186" s="31"/>
      <c r="K186" s="43"/>
      <c r="L186" s="43"/>
      <c r="M186" s="44" t="str">
        <f t="shared" si="6"/>
        <v>Bid Incomplete</v>
      </c>
      <c r="N186" s="48">
        <v>8475</v>
      </c>
      <c r="O186" s="44" t="str">
        <f t="shared" si="7"/>
        <v>Bid Incomplete</v>
      </c>
      <c r="P186" s="35"/>
      <c r="Q186" s="117"/>
      <c r="R186" s="23"/>
      <c r="S186" s="23"/>
      <c r="T186" s="24" t="str">
        <f t="shared" si="8"/>
        <v/>
      </c>
    </row>
    <row r="187" spans="1:20" x14ac:dyDescent="0.25">
      <c r="B187" s="59" t="s">
        <v>276</v>
      </c>
      <c r="C187" s="59" t="s">
        <v>277</v>
      </c>
      <c r="D187" s="60" t="s">
        <v>290</v>
      </c>
      <c r="E187" s="126" t="s">
        <v>285</v>
      </c>
      <c r="F187" s="127"/>
      <c r="G187" s="22"/>
      <c r="H187" s="31"/>
      <c r="I187" s="31"/>
      <c r="J187" s="31"/>
      <c r="K187" s="43"/>
      <c r="L187" s="43"/>
      <c r="M187" s="44" t="str">
        <f t="shared" si="6"/>
        <v>Bid Incomplete</v>
      </c>
      <c r="N187" s="48">
        <v>8475</v>
      </c>
      <c r="O187" s="44" t="str">
        <f t="shared" si="7"/>
        <v>Bid Incomplete</v>
      </c>
      <c r="P187" s="35"/>
      <c r="Q187" s="117"/>
      <c r="R187" s="23"/>
      <c r="S187" s="23"/>
      <c r="T187" s="24" t="str">
        <f t="shared" si="8"/>
        <v/>
      </c>
    </row>
    <row r="188" spans="1:20" ht="12.75" customHeight="1" x14ac:dyDescent="0.25">
      <c r="B188" s="59" t="s">
        <v>276</v>
      </c>
      <c r="C188" s="59" t="s">
        <v>287</v>
      </c>
      <c r="D188" s="60" t="s">
        <v>289</v>
      </c>
      <c r="E188" s="126" t="s">
        <v>288</v>
      </c>
      <c r="F188" s="127"/>
      <c r="G188" s="22"/>
      <c r="H188" s="31"/>
      <c r="I188" s="31"/>
      <c r="J188" s="31"/>
      <c r="K188" s="43"/>
      <c r="L188" s="43"/>
      <c r="M188" s="44" t="str">
        <f t="shared" si="6"/>
        <v>Bid Incomplete</v>
      </c>
      <c r="N188" s="48">
        <v>8475</v>
      </c>
      <c r="O188" s="44" t="str">
        <f t="shared" si="7"/>
        <v>Bid Incomplete</v>
      </c>
      <c r="P188" s="35"/>
      <c r="Q188" s="117"/>
      <c r="R188" s="23"/>
      <c r="S188" s="23"/>
      <c r="T188" s="24" t="str">
        <f t="shared" si="8"/>
        <v/>
      </c>
    </row>
    <row r="190" spans="1:20" s="26" customFormat="1" ht="20.100000000000001" customHeight="1" x14ac:dyDescent="0.2">
      <c r="B190" s="137" t="s">
        <v>508</v>
      </c>
      <c r="C190" s="138"/>
      <c r="D190" s="138"/>
      <c r="E190" s="138"/>
      <c r="F190" s="138"/>
      <c r="G190" s="138"/>
      <c r="H190" s="138"/>
      <c r="I190" s="138"/>
      <c r="J190" s="138"/>
      <c r="K190" s="138"/>
      <c r="L190" s="138"/>
      <c r="M190" s="138"/>
      <c r="N190" s="138"/>
      <c r="O190" s="138"/>
      <c r="P190" s="138"/>
      <c r="Q190" s="138"/>
      <c r="R190" s="138"/>
      <c r="S190" s="139"/>
    </row>
    <row r="191" spans="1:20" s="49" customFormat="1" ht="36.75" customHeight="1" x14ac:dyDescent="0.25">
      <c r="B191" s="149" t="s">
        <v>536</v>
      </c>
      <c r="C191" s="149"/>
      <c r="D191" s="149"/>
      <c r="E191" s="149"/>
      <c r="F191" s="149"/>
      <c r="H191" s="72" t="s">
        <v>51</v>
      </c>
      <c r="I191" s="27"/>
      <c r="J191" s="27"/>
      <c r="K191" s="50"/>
      <c r="L191" s="50"/>
      <c r="M191" s="50"/>
      <c r="N191" s="51"/>
      <c r="O191" s="73"/>
      <c r="P191" s="27"/>
      <c r="Q191" s="53"/>
    </row>
    <row r="192" spans="1:20" s="27" customFormat="1" ht="26.25" customHeight="1" x14ac:dyDescent="0.25">
      <c r="B192" s="87" t="s">
        <v>382</v>
      </c>
      <c r="C192" s="150" t="s">
        <v>383</v>
      </c>
      <c r="D192" s="150"/>
      <c r="E192" s="87" t="s">
        <v>384</v>
      </c>
      <c r="F192" s="87" t="s">
        <v>516</v>
      </c>
      <c r="N192" s="74"/>
      <c r="Q192" s="53"/>
    </row>
    <row r="193" spans="2:6" x14ac:dyDescent="0.25">
      <c r="B193" s="101"/>
      <c r="C193" s="151"/>
      <c r="D193" s="151"/>
      <c r="E193" s="101"/>
      <c r="F193" s="101"/>
    </row>
    <row r="194" spans="2:6" x14ac:dyDescent="0.25">
      <c r="B194" s="101"/>
      <c r="C194" s="151"/>
      <c r="D194" s="151"/>
      <c r="E194" s="101"/>
      <c r="F194" s="101"/>
    </row>
    <row r="195" spans="2:6" x14ac:dyDescent="0.25">
      <c r="B195" s="101"/>
      <c r="C195" s="151"/>
      <c r="D195" s="151"/>
      <c r="E195" s="101"/>
      <c r="F195" s="101"/>
    </row>
    <row r="196" spans="2:6" x14ac:dyDescent="0.25">
      <c r="B196" s="101"/>
      <c r="C196" s="151"/>
      <c r="D196" s="151"/>
      <c r="E196" s="101"/>
      <c r="F196" s="101"/>
    </row>
    <row r="197" spans="2:6" x14ac:dyDescent="0.25">
      <c r="B197" s="101"/>
      <c r="C197" s="151"/>
      <c r="D197" s="151"/>
      <c r="E197" s="101"/>
      <c r="F197" s="101"/>
    </row>
    <row r="198" spans="2:6" x14ac:dyDescent="0.25">
      <c r="B198" s="101"/>
      <c r="C198" s="151"/>
      <c r="D198" s="151"/>
      <c r="E198" s="101"/>
      <c r="F198" s="101"/>
    </row>
    <row r="199" spans="2:6" x14ac:dyDescent="0.25">
      <c r="B199" s="101"/>
      <c r="C199" s="151"/>
      <c r="D199" s="151"/>
      <c r="E199" s="101"/>
      <c r="F199" s="101"/>
    </row>
    <row r="200" spans="2:6" x14ac:dyDescent="0.25">
      <c r="B200" s="101"/>
      <c r="C200" s="151"/>
      <c r="D200" s="151"/>
      <c r="E200" s="101"/>
      <c r="F200" s="101"/>
    </row>
    <row r="201" spans="2:6" x14ac:dyDescent="0.25">
      <c r="B201" s="101"/>
      <c r="C201" s="151"/>
      <c r="D201" s="151"/>
      <c r="E201" s="101"/>
      <c r="F201" s="101"/>
    </row>
    <row r="202" spans="2:6" x14ac:dyDescent="0.25">
      <c r="B202" s="101"/>
      <c r="C202" s="151"/>
      <c r="D202" s="151"/>
      <c r="E202" s="101"/>
      <c r="F202" s="101"/>
    </row>
    <row r="203" spans="2:6" x14ac:dyDescent="0.25">
      <c r="B203" s="101"/>
      <c r="C203" s="151"/>
      <c r="D203" s="151"/>
      <c r="E203" s="101"/>
      <c r="F203" s="101"/>
    </row>
    <row r="204" spans="2:6" x14ac:dyDescent="0.25">
      <c r="B204" s="101"/>
      <c r="C204" s="151"/>
      <c r="D204" s="151"/>
      <c r="E204" s="101"/>
      <c r="F204" s="101"/>
    </row>
    <row r="205" spans="2:6" x14ac:dyDescent="0.25">
      <c r="B205" s="101"/>
      <c r="C205" s="151"/>
      <c r="D205" s="151"/>
      <c r="E205" s="101"/>
      <c r="F205" s="101"/>
    </row>
    <row r="206" spans="2:6" x14ac:dyDescent="0.25">
      <c r="B206" s="101"/>
      <c r="C206" s="151"/>
      <c r="D206" s="151"/>
      <c r="E206" s="101"/>
      <c r="F206" s="101"/>
    </row>
    <row r="207" spans="2:6" x14ac:dyDescent="0.25">
      <c r="B207" s="101"/>
      <c r="C207" s="151"/>
      <c r="D207" s="151"/>
      <c r="E207" s="101"/>
      <c r="F207" s="101"/>
    </row>
    <row r="208" spans="2:6" x14ac:dyDescent="0.25">
      <c r="B208" s="101"/>
      <c r="C208" s="151"/>
      <c r="D208" s="151"/>
      <c r="E208" s="101"/>
      <c r="F208" s="101"/>
    </row>
    <row r="209" spans="2:6" x14ac:dyDescent="0.25">
      <c r="B209" s="101"/>
      <c r="C209" s="151"/>
      <c r="D209" s="151"/>
      <c r="E209" s="101"/>
      <c r="F209" s="101"/>
    </row>
    <row r="210" spans="2:6" x14ac:dyDescent="0.25">
      <c r="B210" s="101"/>
      <c r="C210" s="151"/>
      <c r="D210" s="151"/>
      <c r="E210" s="101"/>
      <c r="F210" s="101"/>
    </row>
    <row r="211" spans="2:6" x14ac:dyDescent="0.25">
      <c r="B211" s="101"/>
      <c r="C211" s="151"/>
      <c r="D211" s="151"/>
      <c r="E211" s="101"/>
      <c r="F211" s="101"/>
    </row>
    <row r="212" spans="2:6" x14ac:dyDescent="0.25">
      <c r="B212" s="101"/>
      <c r="C212" s="151"/>
      <c r="D212" s="151"/>
      <c r="E212" s="101"/>
      <c r="F212" s="101"/>
    </row>
    <row r="213" spans="2:6" x14ac:dyDescent="0.25">
      <c r="B213" s="101"/>
      <c r="C213" s="151"/>
      <c r="D213" s="151"/>
      <c r="E213" s="101"/>
      <c r="F213" s="101"/>
    </row>
    <row r="214" spans="2:6" x14ac:dyDescent="0.25">
      <c r="B214" s="101"/>
      <c r="C214" s="151"/>
      <c r="D214" s="151"/>
      <c r="E214" s="101"/>
      <c r="F214" s="101"/>
    </row>
    <row r="215" spans="2:6" x14ac:dyDescent="0.25">
      <c r="B215" s="101"/>
      <c r="C215" s="151"/>
      <c r="D215" s="151"/>
      <c r="E215" s="101"/>
      <c r="F215" s="101"/>
    </row>
    <row r="216" spans="2:6" x14ac:dyDescent="0.25">
      <c r="B216" s="101"/>
      <c r="C216" s="151"/>
      <c r="D216" s="151"/>
      <c r="E216" s="101"/>
      <c r="F216" s="101"/>
    </row>
    <row r="217" spans="2:6" x14ac:dyDescent="0.25">
      <c r="B217" s="101"/>
      <c r="C217" s="151"/>
      <c r="D217" s="151"/>
      <c r="E217" s="101"/>
      <c r="F217" s="101"/>
    </row>
    <row r="218" spans="2:6" x14ac:dyDescent="0.25">
      <c r="B218" s="101"/>
      <c r="C218" s="151"/>
      <c r="D218" s="151"/>
      <c r="E218" s="101"/>
      <c r="F218" s="101"/>
    </row>
  </sheetData>
  <sheetProtection algorithmName="SHA-512" hashValue="2qreLxXcn3ryxKzZWK8KVFuPtZalM9yUepnU10utkfvKgdb8rT0F8OrSVslOphduVpeS+YFGafBLKcL/wgNbIg==" saltValue="+B4wGKN8iaYmRBXdebO+HQ==" spinCount="100000" sheet="1" selectLockedCells="1"/>
  <mergeCells count="216">
    <mergeCell ref="C217:D217"/>
    <mergeCell ref="C218:D218"/>
    <mergeCell ref="C206:D206"/>
    <mergeCell ref="C207:D207"/>
    <mergeCell ref="C208:D208"/>
    <mergeCell ref="C209:D209"/>
    <mergeCell ref="C210:D210"/>
    <mergeCell ref="C211:D211"/>
    <mergeCell ref="C212:D212"/>
    <mergeCell ref="C213:D213"/>
    <mergeCell ref="C214:D214"/>
    <mergeCell ref="C199:D199"/>
    <mergeCell ref="C200:D200"/>
    <mergeCell ref="C201:D201"/>
    <mergeCell ref="C202:D202"/>
    <mergeCell ref="C203:D203"/>
    <mergeCell ref="C204:D204"/>
    <mergeCell ref="C205:D205"/>
    <mergeCell ref="C215:D215"/>
    <mergeCell ref="C216:D216"/>
    <mergeCell ref="C196:D196"/>
    <mergeCell ref="E183:F183"/>
    <mergeCell ref="E184:F184"/>
    <mergeCell ref="E185:F185"/>
    <mergeCell ref="E186:F186"/>
    <mergeCell ref="E187:F187"/>
    <mergeCell ref="E188:F188"/>
    <mergeCell ref="C197:D197"/>
    <mergeCell ref="C198:D198"/>
    <mergeCell ref="E23:F23"/>
    <mergeCell ref="E24:F24"/>
    <mergeCell ref="E25:F25"/>
    <mergeCell ref="B190:S190"/>
    <mergeCell ref="B191:F191"/>
    <mergeCell ref="C192:D192"/>
    <mergeCell ref="C193:D193"/>
    <mergeCell ref="C194:D194"/>
    <mergeCell ref="C195:D195"/>
    <mergeCell ref="E26:F26"/>
    <mergeCell ref="E33:F33"/>
    <mergeCell ref="E34:F34"/>
    <mergeCell ref="E35:F35"/>
    <mergeCell ref="E36:F36"/>
    <mergeCell ref="E37:F37"/>
    <mergeCell ref="E38:F38"/>
    <mergeCell ref="E27:F27"/>
    <mergeCell ref="E28:F28"/>
    <mergeCell ref="E29:F29"/>
    <mergeCell ref="E30:F30"/>
    <mergeCell ref="E31:F31"/>
    <mergeCell ref="E32:F32"/>
    <mergeCell ref="E45:F45"/>
    <mergeCell ref="E46:F46"/>
    <mergeCell ref="C2:F2"/>
    <mergeCell ref="C4:F4"/>
    <mergeCell ref="B6:F6"/>
    <mergeCell ref="C7:E7"/>
    <mergeCell ref="C8:E8"/>
    <mergeCell ref="G8:H8"/>
    <mergeCell ref="E21:F21"/>
    <mergeCell ref="E22:F22"/>
    <mergeCell ref="E15:F15"/>
    <mergeCell ref="E16:F16"/>
    <mergeCell ref="E17:F17"/>
    <mergeCell ref="E18:F18"/>
    <mergeCell ref="E19:F19"/>
    <mergeCell ref="E20:F20"/>
    <mergeCell ref="C9:E9"/>
    <mergeCell ref="G9:H9"/>
    <mergeCell ref="C10:E10"/>
    <mergeCell ref="G10:H10"/>
    <mergeCell ref="B12:S12"/>
    <mergeCell ref="E14:F14"/>
    <mergeCell ref="E47:F47"/>
    <mergeCell ref="E48:F48"/>
    <mergeCell ref="E49:F49"/>
    <mergeCell ref="E50:F50"/>
    <mergeCell ref="E39:F39"/>
    <mergeCell ref="E40:F40"/>
    <mergeCell ref="E41:F41"/>
    <mergeCell ref="E42:F42"/>
    <mergeCell ref="E43:F43"/>
    <mergeCell ref="E44:F44"/>
    <mergeCell ref="E57:F57"/>
    <mergeCell ref="E58:F58"/>
    <mergeCell ref="E59:F59"/>
    <mergeCell ref="E60:F60"/>
    <mergeCell ref="E61:F61"/>
    <mergeCell ref="E62:F62"/>
    <mergeCell ref="E51:F51"/>
    <mergeCell ref="E52:F52"/>
    <mergeCell ref="E53:F53"/>
    <mergeCell ref="E54:F54"/>
    <mergeCell ref="E55:F55"/>
    <mergeCell ref="E56:F56"/>
    <mergeCell ref="E69:F69"/>
    <mergeCell ref="E70:F70"/>
    <mergeCell ref="E71:F71"/>
    <mergeCell ref="E72:F72"/>
    <mergeCell ref="E73:F73"/>
    <mergeCell ref="E74:F74"/>
    <mergeCell ref="E63:F63"/>
    <mergeCell ref="E64:F64"/>
    <mergeCell ref="E65:F65"/>
    <mergeCell ref="E66:F66"/>
    <mergeCell ref="E67:F67"/>
    <mergeCell ref="E68:F68"/>
    <mergeCell ref="E81:F81"/>
    <mergeCell ref="E82:F82"/>
    <mergeCell ref="E83:F83"/>
    <mergeCell ref="E84:F84"/>
    <mergeCell ref="E85:F85"/>
    <mergeCell ref="E86:F86"/>
    <mergeCell ref="E75:F75"/>
    <mergeCell ref="E76:F76"/>
    <mergeCell ref="E77:F77"/>
    <mergeCell ref="E78:F78"/>
    <mergeCell ref="E79:F79"/>
    <mergeCell ref="E80:F80"/>
    <mergeCell ref="E93:F93"/>
    <mergeCell ref="E94:F94"/>
    <mergeCell ref="E95:F95"/>
    <mergeCell ref="E96:F96"/>
    <mergeCell ref="E97:F97"/>
    <mergeCell ref="E98:F98"/>
    <mergeCell ref="E87:F87"/>
    <mergeCell ref="E88:F88"/>
    <mergeCell ref="E89:F89"/>
    <mergeCell ref="E90:F90"/>
    <mergeCell ref="E91:F91"/>
    <mergeCell ref="E92:F92"/>
    <mergeCell ref="E105:F105"/>
    <mergeCell ref="E106:F106"/>
    <mergeCell ref="E107:F107"/>
    <mergeCell ref="E108:F108"/>
    <mergeCell ref="E109:F109"/>
    <mergeCell ref="E110:F110"/>
    <mergeCell ref="E99:F99"/>
    <mergeCell ref="E100:F100"/>
    <mergeCell ref="E101:F101"/>
    <mergeCell ref="E102:F102"/>
    <mergeCell ref="E103:F103"/>
    <mergeCell ref="E104:F104"/>
    <mergeCell ref="E117:F117"/>
    <mergeCell ref="E118:F118"/>
    <mergeCell ref="E119:F119"/>
    <mergeCell ref="E120:F120"/>
    <mergeCell ref="E121:F121"/>
    <mergeCell ref="E122:F122"/>
    <mergeCell ref="E111:F111"/>
    <mergeCell ref="E112:F112"/>
    <mergeCell ref="E113:F113"/>
    <mergeCell ref="E114:F114"/>
    <mergeCell ref="E115:F115"/>
    <mergeCell ref="E116:F116"/>
    <mergeCell ref="E129:F129"/>
    <mergeCell ref="E130:F130"/>
    <mergeCell ref="E131:F131"/>
    <mergeCell ref="E132:F132"/>
    <mergeCell ref="E133:F133"/>
    <mergeCell ref="E134:F134"/>
    <mergeCell ref="E123:F123"/>
    <mergeCell ref="E124:F124"/>
    <mergeCell ref="E125:F125"/>
    <mergeCell ref="E126:F126"/>
    <mergeCell ref="E127:F127"/>
    <mergeCell ref="E128:F128"/>
    <mergeCell ref="E141:F141"/>
    <mergeCell ref="E142:F142"/>
    <mergeCell ref="E143:F143"/>
    <mergeCell ref="E144:F144"/>
    <mergeCell ref="E145:F145"/>
    <mergeCell ref="E146:F146"/>
    <mergeCell ref="E135:F135"/>
    <mergeCell ref="E136:F136"/>
    <mergeCell ref="E137:F137"/>
    <mergeCell ref="E138:F138"/>
    <mergeCell ref="E139:F139"/>
    <mergeCell ref="E140:F140"/>
    <mergeCell ref="E164:F164"/>
    <mergeCell ref="E153:F153"/>
    <mergeCell ref="E154:F154"/>
    <mergeCell ref="E155:F155"/>
    <mergeCell ref="E156:F156"/>
    <mergeCell ref="E157:F157"/>
    <mergeCell ref="E158:F158"/>
    <mergeCell ref="E147:F147"/>
    <mergeCell ref="E148:F148"/>
    <mergeCell ref="E149:F149"/>
    <mergeCell ref="E150:F150"/>
    <mergeCell ref="E151:F151"/>
    <mergeCell ref="E152:F152"/>
    <mergeCell ref="B1:F1"/>
    <mergeCell ref="E177:F177"/>
    <mergeCell ref="E178:F178"/>
    <mergeCell ref="E179:F179"/>
    <mergeCell ref="E180:F180"/>
    <mergeCell ref="E181:F181"/>
    <mergeCell ref="E182:F182"/>
    <mergeCell ref="E171:F171"/>
    <mergeCell ref="E172:F172"/>
    <mergeCell ref="E173:F173"/>
    <mergeCell ref="E174:F174"/>
    <mergeCell ref="E175:F175"/>
    <mergeCell ref="E176:F176"/>
    <mergeCell ref="E165:F165"/>
    <mergeCell ref="E166:F166"/>
    <mergeCell ref="E167:F167"/>
    <mergeCell ref="E168:F168"/>
    <mergeCell ref="E169:F169"/>
    <mergeCell ref="E170:F170"/>
    <mergeCell ref="E159:F159"/>
    <mergeCell ref="E160:F160"/>
    <mergeCell ref="E161:F161"/>
    <mergeCell ref="E162:F162"/>
    <mergeCell ref="E163:F163"/>
  </mergeCells>
  <conditionalFormatting sqref="L15">
    <cfRule type="expression" dxfId="19" priority="35">
      <formula>$J15="Commonly Stocked"</formula>
    </cfRule>
    <cfRule type="expression" dxfId="18" priority="36">
      <formula>ISBLANK($J15)</formula>
    </cfRule>
  </conditionalFormatting>
  <conditionalFormatting sqref="K15:K188">
    <cfRule type="expression" dxfId="17" priority="13">
      <formula>ISBLANK($J15)</formula>
    </cfRule>
    <cfRule type="expression" dxfId="16" priority="14">
      <formula>$J15="Direct Order"</formula>
    </cfRule>
  </conditionalFormatting>
  <conditionalFormatting sqref="H15:I188">
    <cfRule type="expression" dxfId="15" priority="9">
      <formula>$G15="NO"</formula>
    </cfRule>
    <cfRule type="expression" dxfId="14" priority="10">
      <formula>$G15=""</formula>
    </cfRule>
  </conditionalFormatting>
  <conditionalFormatting sqref="R15:S188">
    <cfRule type="expression" dxfId="13" priority="7">
      <formula>$G15="NO"</formula>
    </cfRule>
    <cfRule type="expression" dxfId="12" priority="8">
      <formula>$G15=""</formula>
    </cfRule>
  </conditionalFormatting>
  <conditionalFormatting sqref="L15:L188">
    <cfRule type="expression" dxfId="11" priority="11">
      <formula>$J15="Commonly Stocked"</formula>
    </cfRule>
    <cfRule type="expression" dxfId="10" priority="12">
      <formula>ISBLANK($J15)</formula>
    </cfRule>
  </conditionalFormatting>
  <dataValidations count="10">
    <dataValidation type="list" allowBlank="1" showInputMessage="1" showErrorMessage="1" sqref="J15:J188">
      <formula1>"Commonly Stocked, Direct Order"</formula1>
    </dataValidation>
    <dataValidation type="list" allowBlank="1" showInputMessage="1" showErrorMessage="1" sqref="G15:G188 R15:R188">
      <formula1>"YES, NO"</formula1>
    </dataValidation>
    <dataValidation type="decimal" allowBlank="1" showInputMessage="1" showErrorMessage="1" sqref="I8">
      <formula1>0.01</formula1>
      <formula2>0.999</formula2>
    </dataValidation>
    <dataValidation type="custom" allowBlank="1" showInputMessage="1" showErrorMessage="1" error="The NYS Discount Percentage is limited to either a whole number, or a number up to one decimal point (e.g., &quot;55&quot; or &quot;55.6&quot;)" sqref="F8">
      <formula1>AND(ISNUMBER(F8),F8&gt;=0,ISNUMBER(F8),F8&lt;=100,IF(ISERROR(FIND(".",F8)),F8&gt;=0,LEN(F8)-FIND(".",F8)&lt;=1))</formula1>
    </dataValidation>
    <dataValidation type="custom" allowBlank="1" showInputMessage="1" showErrorMessage="1" error="The NYS Cost-Plus Percentage is limited to either a whole number, or a number up to one decimal point (e.g., &quot;15&quot; or &quot;15.6&quot;)" sqref="F9">
      <formula1>AND(ISNUMBER(F9),F9&gt;=0,ISNUMBER(F9),F9&lt;=100,IF(ISERROR(FIND(".",F9)),F9&gt;=0,LEN(F9)-FIND(".",F9)&lt;=1))</formula1>
    </dataValidation>
    <dataValidation type="custom" allowBlank="1" showInputMessage="1" showErrorMessage="1" error="You have selected &quot;Commonly Stocked&quot;. No information should be added in this section. Please select &quot;Direct Order&quot; if you would like to list an OEM Quote Price. " sqref="L15:L18">
      <formula1>J15="Direct Order"</formula1>
    </dataValidation>
    <dataValidation type="custom" showInputMessage="1" showErrorMessage="1" error="You've selected this item is Direct Order. No List Price should be entered. " sqref="K15:K18">
      <formula1>J15="Commonly Stocked"</formula1>
    </dataValidation>
    <dataValidation type="custom" showInputMessage="1" showErrorMessage="1" error="You have selected &quot;NO&quot; under Bidding Substitute Part. No information should be added here. Please select &quot;YES&quot; if you need to add information." sqref="H15:H188">
      <formula1>G15="YES"</formula1>
    </dataValidation>
    <dataValidation type="custom" showInputMessage="1" showErrorMessage="1" error="You have selected &quot;NO&quot; under Bidding Substitute Part. No information should be added here. Please select &quot;YES&quot; if you need to add information." sqref="I15:I188">
      <formula1>G15="YES"</formula1>
    </dataValidation>
    <dataValidation type="custom" showInputMessage="1" showErrorMessage="1" error="You have selected this item is not a Bidding Substitue Part, no information is needed here. " sqref="S15:S188">
      <formula1>G15="YES"</formula1>
    </dataValidation>
  </dataValidations>
  <pageMargins left="0.5" right="0.5" top="0.5" bottom="0.5" header="0.3" footer="0.3"/>
  <pageSetup scale="50" fitToHeight="0" orientation="landscape" horizontalDpi="4294967293" verticalDpi="4294967293" r:id="rId1"/>
  <headerFooter>
    <oddHeader>&amp;LGroup 30310-23123, Vehicle and Equipment Parts and Related Product&amp;R&amp;A</oddHeader>
    <oddFooter>&amp;L23123i_Attachment01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8"/>
  <sheetViews>
    <sheetView zoomScaleNormal="100" workbookViewId="0">
      <selection activeCell="F7" sqref="F7"/>
    </sheetView>
  </sheetViews>
  <sheetFormatPr defaultColWidth="9.140625" defaultRowHeight="12.75" x14ac:dyDescent="0.25"/>
  <cols>
    <col min="1" max="1" width="4.7109375" style="21" customWidth="1"/>
    <col min="2" max="2" width="31.140625" style="21" bestFit="1" customWidth="1"/>
    <col min="3" max="3" width="30.28515625" style="21" customWidth="1"/>
    <col min="4" max="4" width="23.28515625" style="21" customWidth="1"/>
    <col min="5" max="5" width="32.5703125" style="21" customWidth="1"/>
    <col min="6" max="6" width="32.7109375" style="21" customWidth="1"/>
    <col min="7" max="7" width="11.28515625" style="21" customWidth="1"/>
    <col min="8" max="8" width="30.7109375" style="28" customWidth="1"/>
    <col min="9" max="9" width="16.7109375" style="28" customWidth="1"/>
    <col min="10" max="10" width="19.5703125" style="28" customWidth="1"/>
    <col min="11" max="12" width="9.42578125" style="41" customWidth="1"/>
    <col min="13" max="13" width="13.42578125" style="41" customWidth="1"/>
    <col min="14" max="14" width="11.5703125" style="46" customWidth="1"/>
    <col min="15" max="15" width="13.28515625" style="41" customWidth="1"/>
    <col min="16" max="16" width="22.42578125" style="28" customWidth="1"/>
    <col min="17" max="17" width="12.5703125" style="32" customWidth="1"/>
    <col min="18" max="18" width="12.85546875" style="21" customWidth="1"/>
    <col min="19" max="19" width="29.28515625" style="21" customWidth="1"/>
    <col min="20" max="20" width="15.7109375" style="21" customWidth="1"/>
    <col min="21" max="16384" width="9.140625" style="21"/>
  </cols>
  <sheetData>
    <row r="1" spans="1:20" s="6" customFormat="1" ht="21" customHeight="1" x14ac:dyDescent="0.2">
      <c r="B1" s="123" t="s">
        <v>563</v>
      </c>
      <c r="C1" s="123"/>
      <c r="D1" s="123"/>
      <c r="E1" s="123"/>
      <c r="F1" s="123"/>
    </row>
    <row r="2" spans="1:20" s="36" customFormat="1" ht="24.75" customHeight="1" x14ac:dyDescent="0.25">
      <c r="B2" s="37" t="s">
        <v>519</v>
      </c>
      <c r="C2" s="131" t="s">
        <v>523</v>
      </c>
      <c r="D2" s="132"/>
      <c r="E2" s="132"/>
      <c r="F2" s="133"/>
      <c r="K2" s="40"/>
      <c r="L2" s="40"/>
      <c r="M2" s="40"/>
      <c r="N2" s="45"/>
      <c r="O2" s="40"/>
      <c r="P2" s="38"/>
      <c r="Q2" s="39"/>
    </row>
    <row r="3" spans="1:20" x14ac:dyDescent="0.25">
      <c r="P3" s="34"/>
    </row>
    <row r="4" spans="1:20" x14ac:dyDescent="0.25">
      <c r="B4" s="25" t="s">
        <v>57</v>
      </c>
      <c r="C4" s="134" t="str">
        <f>IF('Attach 1 Summary'!C4="","Enter Company Name on Attach 1 Summary page",'Attach 1 Summary'!C4)</f>
        <v>Enter Company Name on Attach 1 Summary page</v>
      </c>
      <c r="D4" s="135"/>
      <c r="E4" s="135"/>
      <c r="F4" s="136"/>
      <c r="P4" s="34"/>
    </row>
    <row r="5" spans="1:20" s="49" customFormat="1" ht="29.25" customHeight="1" x14ac:dyDescent="0.25">
      <c r="B5" s="54" t="s">
        <v>550</v>
      </c>
      <c r="H5" s="27"/>
      <c r="I5" s="27"/>
      <c r="J5" s="27"/>
      <c r="K5" s="50"/>
      <c r="L5" s="50"/>
      <c r="M5" s="50"/>
      <c r="N5" s="51"/>
      <c r="O5" s="50"/>
      <c r="P5" s="52"/>
      <c r="Q5" s="53"/>
    </row>
    <row r="6" spans="1:20" s="26" customFormat="1" ht="20.100000000000001" customHeight="1" x14ac:dyDescent="0.2">
      <c r="B6" s="137" t="s">
        <v>67</v>
      </c>
      <c r="C6" s="138"/>
      <c r="D6" s="138"/>
      <c r="E6" s="138"/>
      <c r="F6" s="139"/>
      <c r="G6" s="21"/>
      <c r="H6" s="29"/>
      <c r="I6" s="29"/>
      <c r="J6" s="29"/>
      <c r="K6" s="42"/>
      <c r="L6" s="42"/>
      <c r="M6" s="42"/>
      <c r="N6" s="47"/>
      <c r="O6" s="42"/>
      <c r="P6" s="29"/>
      <c r="Q6" s="33"/>
    </row>
    <row r="7" spans="1:20" ht="48" customHeight="1" x14ac:dyDescent="0.2">
      <c r="B7" s="84" t="s">
        <v>66</v>
      </c>
      <c r="C7" s="140" t="s">
        <v>545</v>
      </c>
      <c r="D7" s="141"/>
      <c r="E7" s="142"/>
      <c r="F7" s="99"/>
      <c r="H7" s="29"/>
      <c r="P7" s="34"/>
    </row>
    <row r="8" spans="1:20" ht="48" customHeight="1" x14ac:dyDescent="0.25">
      <c r="B8" s="85" t="s">
        <v>75</v>
      </c>
      <c r="C8" s="140" t="s">
        <v>548</v>
      </c>
      <c r="D8" s="141"/>
      <c r="E8" s="142"/>
      <c r="F8" s="100"/>
      <c r="G8" s="143" t="str">
        <f>IF(ISBLANK($F$8),"A NYS Discount Percentage must be entered for a valid Bid. A Bid that does not include a NYS Discount Percentage shall be rejected","")</f>
        <v>A NYS Discount Percentage must be entered for a valid Bid. A Bid that does not include a NYS Discount Percentage shall be rejected</v>
      </c>
      <c r="H8" s="144"/>
      <c r="P8" s="34"/>
    </row>
    <row r="9" spans="1:20" ht="48" customHeight="1" x14ac:dyDescent="0.25">
      <c r="B9" s="85" t="s">
        <v>507</v>
      </c>
      <c r="C9" s="140" t="s">
        <v>549</v>
      </c>
      <c r="D9" s="141"/>
      <c r="E9" s="142"/>
      <c r="F9" s="100"/>
      <c r="G9" s="143" t="str">
        <f>IF(ISBLANK($F$9),"A NYS Cost-Plus Percentage must be entered for a valid Bid. A Bid that does not include a NYS Cost-Plus Percentage shall be rejected","")</f>
        <v>A NYS Cost-Plus Percentage must be entered for a valid Bid. A Bid that does not include a NYS Cost-Plus Percentage shall be rejected</v>
      </c>
      <c r="H9" s="144"/>
      <c r="J9" s="58"/>
      <c r="P9" s="34"/>
    </row>
    <row r="10" spans="1:20" ht="48" customHeight="1" x14ac:dyDescent="0.25">
      <c r="B10" s="85" t="s">
        <v>48</v>
      </c>
      <c r="C10" s="140" t="s">
        <v>526</v>
      </c>
      <c r="D10" s="141"/>
      <c r="E10" s="142"/>
      <c r="F10" s="83" t="str">
        <f>IF($O$13=0,(SUM(O15:O78)),"Bid Incomplete")</f>
        <v>Bid Incomplete</v>
      </c>
      <c r="G10" s="145" t="str">
        <f>IF($F$10="Bid Incomplete","Enter Bid Information below for a valid Bid","")</f>
        <v>Enter Bid Information below for a valid Bid</v>
      </c>
      <c r="H10" s="146"/>
      <c r="P10" s="34"/>
    </row>
    <row r="11" spans="1:20" x14ac:dyDescent="0.25">
      <c r="H11" s="30" t="s">
        <v>51</v>
      </c>
    </row>
    <row r="12" spans="1:20" s="26" customFormat="1" ht="20.100000000000001" customHeight="1" x14ac:dyDescent="0.2">
      <c r="B12" s="137" t="s">
        <v>68</v>
      </c>
      <c r="C12" s="138"/>
      <c r="D12" s="138"/>
      <c r="E12" s="138"/>
      <c r="F12" s="138"/>
      <c r="G12" s="138"/>
      <c r="H12" s="138"/>
      <c r="I12" s="138"/>
      <c r="J12" s="138"/>
      <c r="K12" s="138"/>
      <c r="L12" s="138"/>
      <c r="M12" s="138"/>
      <c r="N12" s="138"/>
      <c r="O12" s="138"/>
      <c r="P12" s="138"/>
      <c r="Q12" s="138"/>
      <c r="R12" s="138"/>
      <c r="S12" s="139"/>
    </row>
    <row r="13" spans="1:20" x14ac:dyDescent="0.25">
      <c r="H13" s="30" t="s">
        <v>51</v>
      </c>
      <c r="O13" s="80">
        <f>COUNTIF(O15:O78,"Bid Incomplete")</f>
        <v>64</v>
      </c>
    </row>
    <row r="14" spans="1:20" s="27" customFormat="1" ht="66.75" customHeight="1" x14ac:dyDescent="0.25">
      <c r="B14" s="55" t="s">
        <v>0</v>
      </c>
      <c r="C14" s="55" t="s">
        <v>395</v>
      </c>
      <c r="D14" s="55" t="s">
        <v>71</v>
      </c>
      <c r="E14" s="147" t="s">
        <v>59</v>
      </c>
      <c r="F14" s="148"/>
      <c r="G14" s="55" t="s">
        <v>61</v>
      </c>
      <c r="H14" s="55" t="s">
        <v>73</v>
      </c>
      <c r="I14" s="55" t="s">
        <v>72</v>
      </c>
      <c r="J14" s="55" t="s">
        <v>64</v>
      </c>
      <c r="K14" s="55" t="s">
        <v>58</v>
      </c>
      <c r="L14" s="55" t="s">
        <v>505</v>
      </c>
      <c r="M14" s="55" t="s">
        <v>60</v>
      </c>
      <c r="N14" s="56" t="s">
        <v>47</v>
      </c>
      <c r="O14" s="55" t="s">
        <v>65</v>
      </c>
      <c r="P14" s="55" t="s">
        <v>506</v>
      </c>
      <c r="Q14" s="57" t="s">
        <v>509</v>
      </c>
      <c r="R14" s="55" t="s">
        <v>63</v>
      </c>
      <c r="S14" s="55" t="s">
        <v>62</v>
      </c>
    </row>
    <row r="15" spans="1:20" x14ac:dyDescent="0.25">
      <c r="A15" s="21" t="s">
        <v>51</v>
      </c>
      <c r="B15" s="59" t="s">
        <v>518</v>
      </c>
      <c r="C15" s="107" t="s">
        <v>396</v>
      </c>
      <c r="D15" s="108" t="s">
        <v>397</v>
      </c>
      <c r="E15" s="152" t="s">
        <v>398</v>
      </c>
      <c r="F15" s="152"/>
      <c r="G15" s="22"/>
      <c r="H15" s="31"/>
      <c r="I15" s="31"/>
      <c r="J15" s="31"/>
      <c r="K15" s="43"/>
      <c r="L15" s="43"/>
      <c r="M15" s="44" t="str">
        <f t="shared" ref="M15:M75" si="0">IF((AND($J15="Commonly Stocked",ISNUMBER($F$8),ISNUMBER($K15))),$K15*(1-($F$8/100)),IF((AND($J15="Direct Order",ISNUMBER($F$9),ISNUMBER($L15))),($L15+(($F$9/100)*L15)),"Bid Incomplete"))</f>
        <v>Bid Incomplete</v>
      </c>
      <c r="N15" s="109">
        <v>270</v>
      </c>
      <c r="O15" s="44" t="str">
        <f>IFERROR($M15*$N15,"Bid Incomplete")</f>
        <v>Bid Incomplete</v>
      </c>
      <c r="P15" s="35"/>
      <c r="Q15" s="86"/>
      <c r="R15" s="23"/>
      <c r="S15" s="23"/>
      <c r="T15" s="24" t="str">
        <f>IF(AND($G15="YES",$R15=""),"Parts Interchange Document must be submitted for Substitute Parts",IF(AND($G15="YES",$R15="NO"),"Parts Interchange Document must be submitted for Substitute Parts",""))</f>
        <v/>
      </c>
    </row>
    <row r="16" spans="1:20" x14ac:dyDescent="0.25">
      <c r="A16" s="21" t="s">
        <v>51</v>
      </c>
      <c r="B16" s="59" t="s">
        <v>518</v>
      </c>
      <c r="C16" s="107" t="s">
        <v>396</v>
      </c>
      <c r="D16" s="110" t="s">
        <v>399</v>
      </c>
      <c r="E16" s="152" t="s">
        <v>400</v>
      </c>
      <c r="F16" s="152"/>
      <c r="G16" s="22"/>
      <c r="H16" s="31"/>
      <c r="I16" s="31"/>
      <c r="J16" s="31"/>
      <c r="K16" s="43"/>
      <c r="L16" s="43"/>
      <c r="M16" s="44" t="str">
        <f t="shared" si="0"/>
        <v>Bid Incomplete</v>
      </c>
      <c r="N16" s="109">
        <v>480</v>
      </c>
      <c r="O16" s="44" t="str">
        <f t="shared" ref="O16:O78" si="1">IFERROR($M16*$N16,"Bid Incomplete")</f>
        <v>Bid Incomplete</v>
      </c>
      <c r="P16" s="35"/>
      <c r="Q16" s="86"/>
      <c r="R16" s="23"/>
      <c r="S16" s="23"/>
      <c r="T16" s="24" t="str">
        <f t="shared" ref="T16:T76" si="2">IF(AND($G16="YES",$R16=""),"Parts Interchange Document must be submitted for Substitute Parts",IF(AND($G16="YES",$R16="NO"),"Parts Interchange Document must be submitted for Substitute Parts",""))</f>
        <v/>
      </c>
    </row>
    <row r="17" spans="1:20" x14ac:dyDescent="0.25">
      <c r="A17" s="21" t="s">
        <v>51</v>
      </c>
      <c r="B17" s="59" t="s">
        <v>518</v>
      </c>
      <c r="C17" s="107" t="s">
        <v>396</v>
      </c>
      <c r="D17" s="110" t="s">
        <v>401</v>
      </c>
      <c r="E17" s="152" t="s">
        <v>402</v>
      </c>
      <c r="F17" s="152"/>
      <c r="G17" s="22"/>
      <c r="H17" s="31"/>
      <c r="I17" s="31"/>
      <c r="J17" s="31"/>
      <c r="K17" s="43"/>
      <c r="L17" s="43"/>
      <c r="M17" s="44" t="str">
        <f t="shared" si="0"/>
        <v>Bid Incomplete</v>
      </c>
      <c r="N17" s="109">
        <v>3505</v>
      </c>
      <c r="O17" s="44" t="str">
        <f t="shared" si="1"/>
        <v>Bid Incomplete</v>
      </c>
      <c r="P17" s="35"/>
      <c r="Q17" s="86"/>
      <c r="R17" s="23"/>
      <c r="S17" s="23"/>
      <c r="T17" s="24" t="str">
        <f t="shared" si="2"/>
        <v/>
      </c>
    </row>
    <row r="18" spans="1:20" x14ac:dyDescent="0.25">
      <c r="A18" s="21" t="s">
        <v>51</v>
      </c>
      <c r="B18" s="59" t="s">
        <v>518</v>
      </c>
      <c r="C18" s="107" t="s">
        <v>396</v>
      </c>
      <c r="D18" s="108">
        <v>21638154</v>
      </c>
      <c r="E18" s="152" t="s">
        <v>403</v>
      </c>
      <c r="F18" s="152"/>
      <c r="G18" s="22"/>
      <c r="H18" s="31"/>
      <c r="I18" s="31"/>
      <c r="J18" s="31"/>
      <c r="K18" s="43"/>
      <c r="L18" s="43"/>
      <c r="M18" s="44" t="str">
        <f t="shared" si="0"/>
        <v>Bid Incomplete</v>
      </c>
      <c r="N18" s="109">
        <v>455</v>
      </c>
      <c r="O18" s="44" t="str">
        <f t="shared" si="1"/>
        <v>Bid Incomplete</v>
      </c>
      <c r="P18" s="35"/>
      <c r="Q18" s="86"/>
      <c r="R18" s="23"/>
      <c r="S18" s="23"/>
      <c r="T18" s="24" t="str">
        <f t="shared" si="2"/>
        <v/>
      </c>
    </row>
    <row r="19" spans="1:20" x14ac:dyDescent="0.25">
      <c r="A19" s="21" t="s">
        <v>51</v>
      </c>
      <c r="B19" s="59" t="s">
        <v>518</v>
      </c>
      <c r="C19" s="107" t="s">
        <v>396</v>
      </c>
      <c r="D19" s="108" t="s">
        <v>404</v>
      </c>
      <c r="E19" s="152" t="s">
        <v>405</v>
      </c>
      <c r="F19" s="152"/>
      <c r="G19" s="22"/>
      <c r="H19" s="31"/>
      <c r="I19" s="31"/>
      <c r="J19" s="31"/>
      <c r="K19" s="43"/>
      <c r="L19" s="43"/>
      <c r="M19" s="44" t="str">
        <f t="shared" si="0"/>
        <v>Bid Incomplete</v>
      </c>
      <c r="N19" s="109">
        <v>125</v>
      </c>
      <c r="O19" s="44" t="str">
        <f t="shared" si="1"/>
        <v>Bid Incomplete</v>
      </c>
      <c r="P19" s="35"/>
      <c r="Q19" s="86"/>
      <c r="R19" s="23"/>
      <c r="S19" s="23"/>
      <c r="T19" s="24" t="str">
        <f t="shared" si="2"/>
        <v/>
      </c>
    </row>
    <row r="20" spans="1:20" x14ac:dyDescent="0.25">
      <c r="A20" s="21" t="s">
        <v>51</v>
      </c>
      <c r="B20" s="59" t="s">
        <v>518</v>
      </c>
      <c r="C20" s="107" t="s">
        <v>396</v>
      </c>
      <c r="D20" s="111" t="s">
        <v>406</v>
      </c>
      <c r="E20" s="152" t="s">
        <v>407</v>
      </c>
      <c r="F20" s="152"/>
      <c r="G20" s="22"/>
      <c r="H20" s="31"/>
      <c r="I20" s="31"/>
      <c r="J20" s="31"/>
      <c r="K20" s="43"/>
      <c r="L20" s="43"/>
      <c r="M20" s="44" t="str">
        <f t="shared" si="0"/>
        <v>Bid Incomplete</v>
      </c>
      <c r="N20" s="109">
        <v>1165</v>
      </c>
      <c r="O20" s="44" t="str">
        <f t="shared" si="1"/>
        <v>Bid Incomplete</v>
      </c>
      <c r="P20" s="35"/>
      <c r="Q20" s="86"/>
      <c r="R20" s="23"/>
      <c r="S20" s="23"/>
      <c r="T20" s="24" t="str">
        <f t="shared" si="2"/>
        <v/>
      </c>
    </row>
    <row r="21" spans="1:20" x14ac:dyDescent="0.25">
      <c r="A21" s="21" t="s">
        <v>51</v>
      </c>
      <c r="B21" s="59" t="s">
        <v>518</v>
      </c>
      <c r="C21" s="107" t="s">
        <v>396</v>
      </c>
      <c r="D21" s="108" t="s">
        <v>408</v>
      </c>
      <c r="E21" s="152" t="s">
        <v>409</v>
      </c>
      <c r="F21" s="152"/>
      <c r="G21" s="22"/>
      <c r="H21" s="31"/>
      <c r="I21" s="31"/>
      <c r="J21" s="31"/>
      <c r="K21" s="43"/>
      <c r="L21" s="43"/>
      <c r="M21" s="44" t="str">
        <f t="shared" si="0"/>
        <v>Bid Incomplete</v>
      </c>
      <c r="N21" s="109">
        <v>490</v>
      </c>
      <c r="O21" s="44" t="str">
        <f t="shared" si="1"/>
        <v>Bid Incomplete</v>
      </c>
      <c r="P21" s="35"/>
      <c r="Q21" s="86"/>
      <c r="R21" s="23"/>
      <c r="S21" s="23"/>
      <c r="T21" s="24" t="str">
        <f t="shared" si="2"/>
        <v/>
      </c>
    </row>
    <row r="22" spans="1:20" x14ac:dyDescent="0.25">
      <c r="A22" s="21" t="s">
        <v>51</v>
      </c>
      <c r="B22" s="59" t="s">
        <v>518</v>
      </c>
      <c r="C22" s="107" t="s">
        <v>396</v>
      </c>
      <c r="D22" s="108" t="s">
        <v>410</v>
      </c>
      <c r="E22" s="152" t="s">
        <v>411</v>
      </c>
      <c r="F22" s="152"/>
      <c r="G22" s="22"/>
      <c r="H22" s="31"/>
      <c r="I22" s="31"/>
      <c r="J22" s="31"/>
      <c r="K22" s="43"/>
      <c r="L22" s="43"/>
      <c r="M22" s="44" t="str">
        <f t="shared" si="0"/>
        <v>Bid Incomplete</v>
      </c>
      <c r="N22" s="109">
        <v>4880</v>
      </c>
      <c r="O22" s="44" t="str">
        <f t="shared" si="1"/>
        <v>Bid Incomplete</v>
      </c>
      <c r="P22" s="35"/>
      <c r="Q22" s="86"/>
      <c r="R22" s="23"/>
      <c r="S22" s="23"/>
      <c r="T22" s="24" t="str">
        <f t="shared" si="2"/>
        <v/>
      </c>
    </row>
    <row r="23" spans="1:20" x14ac:dyDescent="0.25">
      <c r="A23" s="21" t="s">
        <v>51</v>
      </c>
      <c r="B23" s="59" t="s">
        <v>518</v>
      </c>
      <c r="C23" s="107" t="s">
        <v>396</v>
      </c>
      <c r="D23" s="111" t="s">
        <v>412</v>
      </c>
      <c r="E23" s="152" t="s">
        <v>413</v>
      </c>
      <c r="F23" s="152"/>
      <c r="G23" s="22"/>
      <c r="H23" s="31"/>
      <c r="I23" s="31"/>
      <c r="J23" s="31"/>
      <c r="K23" s="43"/>
      <c r="L23" s="43"/>
      <c r="M23" s="44" t="str">
        <f t="shared" si="0"/>
        <v>Bid Incomplete</v>
      </c>
      <c r="N23" s="109">
        <v>1715</v>
      </c>
      <c r="O23" s="44" t="str">
        <f t="shared" si="1"/>
        <v>Bid Incomplete</v>
      </c>
      <c r="P23" s="35"/>
      <c r="Q23" s="86"/>
      <c r="R23" s="23"/>
      <c r="S23" s="23"/>
      <c r="T23" s="24" t="str">
        <f t="shared" si="2"/>
        <v/>
      </c>
    </row>
    <row r="24" spans="1:20" x14ac:dyDescent="0.25">
      <c r="A24" s="21" t="s">
        <v>51</v>
      </c>
      <c r="B24" s="59" t="s">
        <v>518</v>
      </c>
      <c r="C24" s="107" t="s">
        <v>396</v>
      </c>
      <c r="D24" s="111">
        <v>20870798</v>
      </c>
      <c r="E24" s="152" t="s">
        <v>414</v>
      </c>
      <c r="F24" s="152"/>
      <c r="G24" s="22"/>
      <c r="H24" s="31"/>
      <c r="I24" s="31"/>
      <c r="J24" s="31"/>
      <c r="K24" s="43"/>
      <c r="L24" s="43"/>
      <c r="M24" s="44" t="str">
        <f t="shared" si="0"/>
        <v>Bid Incomplete</v>
      </c>
      <c r="N24" s="109">
        <v>300</v>
      </c>
      <c r="O24" s="44" t="str">
        <f t="shared" si="1"/>
        <v>Bid Incomplete</v>
      </c>
      <c r="P24" s="35"/>
      <c r="Q24" s="86"/>
      <c r="R24" s="23"/>
      <c r="S24" s="23"/>
      <c r="T24" s="24" t="str">
        <f t="shared" si="2"/>
        <v/>
      </c>
    </row>
    <row r="25" spans="1:20" x14ac:dyDescent="0.25">
      <c r="A25" s="21" t="s">
        <v>51</v>
      </c>
      <c r="B25" s="59" t="s">
        <v>518</v>
      </c>
      <c r="C25" s="107" t="s">
        <v>396</v>
      </c>
      <c r="D25" s="111">
        <v>20870709</v>
      </c>
      <c r="E25" s="152" t="s">
        <v>415</v>
      </c>
      <c r="F25" s="152"/>
      <c r="G25" s="22"/>
      <c r="H25" s="31"/>
      <c r="I25" s="31"/>
      <c r="J25" s="31"/>
      <c r="K25" s="43"/>
      <c r="L25" s="43"/>
      <c r="M25" s="44" t="str">
        <f t="shared" si="0"/>
        <v>Bid Incomplete</v>
      </c>
      <c r="N25" s="109">
        <v>295</v>
      </c>
      <c r="O25" s="44" t="str">
        <f t="shared" si="1"/>
        <v>Bid Incomplete</v>
      </c>
      <c r="P25" s="35"/>
      <c r="Q25" s="86"/>
      <c r="R25" s="23"/>
      <c r="S25" s="23"/>
      <c r="T25" s="24" t="str">
        <f t="shared" si="2"/>
        <v/>
      </c>
    </row>
    <row r="26" spans="1:20" x14ac:dyDescent="0.25">
      <c r="A26" s="21" t="s">
        <v>51</v>
      </c>
      <c r="B26" s="59" t="s">
        <v>518</v>
      </c>
      <c r="C26" s="107" t="s">
        <v>396</v>
      </c>
      <c r="D26" s="111" t="s">
        <v>416</v>
      </c>
      <c r="E26" s="152" t="s">
        <v>417</v>
      </c>
      <c r="F26" s="152"/>
      <c r="G26" s="22"/>
      <c r="H26" s="31"/>
      <c r="I26" s="31"/>
      <c r="J26" s="31"/>
      <c r="K26" s="43"/>
      <c r="L26" s="43"/>
      <c r="M26" s="44" t="str">
        <f t="shared" si="0"/>
        <v>Bid Incomplete</v>
      </c>
      <c r="N26" s="109">
        <v>695</v>
      </c>
      <c r="O26" s="44" t="str">
        <f t="shared" si="1"/>
        <v>Bid Incomplete</v>
      </c>
      <c r="P26" s="35"/>
      <c r="Q26" s="86"/>
      <c r="R26" s="23"/>
      <c r="S26" s="23"/>
      <c r="T26" s="24" t="str">
        <f t="shared" si="2"/>
        <v/>
      </c>
    </row>
    <row r="27" spans="1:20" x14ac:dyDescent="0.25">
      <c r="A27" s="21" t="s">
        <v>51</v>
      </c>
      <c r="B27" s="59" t="s">
        <v>518</v>
      </c>
      <c r="C27" s="107" t="s">
        <v>396</v>
      </c>
      <c r="D27" s="111">
        <v>21116666</v>
      </c>
      <c r="E27" s="152" t="s">
        <v>418</v>
      </c>
      <c r="F27" s="152"/>
      <c r="G27" s="22"/>
      <c r="H27" s="31"/>
      <c r="I27" s="31"/>
      <c r="J27" s="31"/>
      <c r="K27" s="43"/>
      <c r="L27" s="43"/>
      <c r="M27" s="44" t="str">
        <f t="shared" si="0"/>
        <v>Bid Incomplete</v>
      </c>
      <c r="N27" s="109">
        <v>1045</v>
      </c>
      <c r="O27" s="44" t="str">
        <f t="shared" si="1"/>
        <v>Bid Incomplete</v>
      </c>
      <c r="P27" s="35"/>
      <c r="Q27" s="86"/>
      <c r="R27" s="23"/>
      <c r="S27" s="23"/>
      <c r="T27" s="24" t="str">
        <f t="shared" si="2"/>
        <v/>
      </c>
    </row>
    <row r="28" spans="1:20" x14ac:dyDescent="0.25">
      <c r="A28" s="21" t="s">
        <v>51</v>
      </c>
      <c r="B28" s="59" t="s">
        <v>518</v>
      </c>
      <c r="C28" s="107" t="s">
        <v>396</v>
      </c>
      <c r="D28" s="108" t="s">
        <v>419</v>
      </c>
      <c r="E28" s="152" t="s">
        <v>420</v>
      </c>
      <c r="F28" s="152"/>
      <c r="G28" s="22"/>
      <c r="H28" s="31"/>
      <c r="I28" s="31"/>
      <c r="J28" s="31"/>
      <c r="K28" s="43"/>
      <c r="L28" s="43"/>
      <c r="M28" s="44" t="str">
        <f t="shared" si="0"/>
        <v>Bid Incomplete</v>
      </c>
      <c r="N28" s="109">
        <v>3760</v>
      </c>
      <c r="O28" s="44" t="str">
        <f t="shared" si="1"/>
        <v>Bid Incomplete</v>
      </c>
      <c r="P28" s="35"/>
      <c r="Q28" s="86"/>
      <c r="R28" s="23"/>
      <c r="S28" s="23"/>
      <c r="T28" s="24" t="str">
        <f t="shared" si="2"/>
        <v/>
      </c>
    </row>
    <row r="29" spans="1:20" x14ac:dyDescent="0.25">
      <c r="A29" s="21" t="s">
        <v>51</v>
      </c>
      <c r="B29" s="59" t="s">
        <v>518</v>
      </c>
      <c r="C29" s="107" t="s">
        <v>396</v>
      </c>
      <c r="D29" s="111">
        <v>85129020</v>
      </c>
      <c r="E29" s="152" t="s">
        <v>421</v>
      </c>
      <c r="F29" s="152"/>
      <c r="G29" s="22"/>
      <c r="H29" s="31"/>
      <c r="I29" s="31"/>
      <c r="J29" s="31"/>
      <c r="K29" s="43"/>
      <c r="L29" s="43"/>
      <c r="M29" s="44" t="str">
        <f t="shared" si="0"/>
        <v>Bid Incomplete</v>
      </c>
      <c r="N29" s="109">
        <v>460</v>
      </c>
      <c r="O29" s="44" t="str">
        <f t="shared" si="1"/>
        <v>Bid Incomplete</v>
      </c>
      <c r="P29" s="35"/>
      <c r="Q29" s="86"/>
      <c r="R29" s="23"/>
      <c r="S29" s="23"/>
      <c r="T29" s="24" t="str">
        <f t="shared" si="2"/>
        <v/>
      </c>
    </row>
    <row r="30" spans="1:20" x14ac:dyDescent="0.25">
      <c r="A30" s="21" t="s">
        <v>51</v>
      </c>
      <c r="B30" s="59" t="s">
        <v>518</v>
      </c>
      <c r="C30" s="107" t="s">
        <v>396</v>
      </c>
      <c r="D30" s="108" t="s">
        <v>422</v>
      </c>
      <c r="E30" s="152" t="s">
        <v>423</v>
      </c>
      <c r="F30" s="152"/>
      <c r="G30" s="22"/>
      <c r="H30" s="31"/>
      <c r="I30" s="31"/>
      <c r="J30" s="31"/>
      <c r="K30" s="43"/>
      <c r="L30" s="43"/>
      <c r="M30" s="44" t="str">
        <f t="shared" si="0"/>
        <v>Bid Incomplete</v>
      </c>
      <c r="N30" s="109">
        <v>95</v>
      </c>
      <c r="O30" s="44" t="str">
        <f t="shared" si="1"/>
        <v>Bid Incomplete</v>
      </c>
      <c r="P30" s="35"/>
      <c r="Q30" s="86"/>
      <c r="R30" s="23"/>
      <c r="S30" s="23"/>
      <c r="T30" s="24" t="str">
        <f t="shared" si="2"/>
        <v/>
      </c>
    </row>
    <row r="31" spans="1:20" x14ac:dyDescent="0.25">
      <c r="A31" s="21" t="s">
        <v>51</v>
      </c>
      <c r="B31" s="59" t="s">
        <v>518</v>
      </c>
      <c r="C31" s="107" t="s">
        <v>396</v>
      </c>
      <c r="D31" s="111">
        <v>21372809</v>
      </c>
      <c r="E31" s="152" t="s">
        <v>415</v>
      </c>
      <c r="F31" s="152"/>
      <c r="G31" s="22"/>
      <c r="H31" s="31"/>
      <c r="I31" s="31"/>
      <c r="J31" s="31"/>
      <c r="K31" s="43"/>
      <c r="L31" s="43"/>
      <c r="M31" s="44" t="str">
        <f t="shared" si="0"/>
        <v>Bid Incomplete</v>
      </c>
      <c r="N31" s="109">
        <v>940</v>
      </c>
      <c r="O31" s="44" t="str">
        <f t="shared" si="1"/>
        <v>Bid Incomplete</v>
      </c>
      <c r="P31" s="35"/>
      <c r="Q31" s="86"/>
      <c r="R31" s="23"/>
      <c r="S31" s="23"/>
      <c r="T31" s="24" t="str">
        <f t="shared" si="2"/>
        <v/>
      </c>
    </row>
    <row r="32" spans="1:20" x14ac:dyDescent="0.25">
      <c r="A32" s="21" t="s">
        <v>51</v>
      </c>
      <c r="B32" s="59" t="s">
        <v>518</v>
      </c>
      <c r="C32" s="107" t="s">
        <v>396</v>
      </c>
      <c r="D32" s="108">
        <v>21556637</v>
      </c>
      <c r="E32" s="152" t="s">
        <v>424</v>
      </c>
      <c r="F32" s="152"/>
      <c r="G32" s="22"/>
      <c r="H32" s="31"/>
      <c r="I32" s="31"/>
      <c r="J32" s="31"/>
      <c r="K32" s="43"/>
      <c r="L32" s="43"/>
      <c r="M32" s="44" t="str">
        <f t="shared" si="0"/>
        <v>Bid Incomplete</v>
      </c>
      <c r="N32" s="109">
        <v>435</v>
      </c>
      <c r="O32" s="44" t="str">
        <f t="shared" si="1"/>
        <v>Bid Incomplete</v>
      </c>
      <c r="P32" s="35"/>
      <c r="Q32" s="86"/>
      <c r="R32" s="23"/>
      <c r="S32" s="23"/>
      <c r="T32" s="24" t="str">
        <f t="shared" si="2"/>
        <v/>
      </c>
    </row>
    <row r="33" spans="1:20" x14ac:dyDescent="0.25">
      <c r="A33" s="21" t="s">
        <v>51</v>
      </c>
      <c r="B33" s="59" t="s">
        <v>518</v>
      </c>
      <c r="C33" s="107" t="s">
        <v>396</v>
      </c>
      <c r="D33" s="108" t="s">
        <v>425</v>
      </c>
      <c r="E33" s="152" t="s">
        <v>426</v>
      </c>
      <c r="F33" s="152"/>
      <c r="G33" s="22"/>
      <c r="H33" s="31"/>
      <c r="I33" s="31"/>
      <c r="J33" s="31"/>
      <c r="K33" s="43"/>
      <c r="L33" s="43"/>
      <c r="M33" s="44" t="str">
        <f t="shared" si="0"/>
        <v>Bid Incomplete</v>
      </c>
      <c r="N33" s="109">
        <v>1790</v>
      </c>
      <c r="O33" s="44" t="str">
        <f t="shared" si="1"/>
        <v>Bid Incomplete</v>
      </c>
      <c r="P33" s="35"/>
      <c r="Q33" s="86"/>
      <c r="R33" s="23"/>
      <c r="S33" s="23"/>
      <c r="T33" s="24" t="str">
        <f t="shared" si="2"/>
        <v/>
      </c>
    </row>
    <row r="34" spans="1:20" x14ac:dyDescent="0.25">
      <c r="A34" s="21" t="s">
        <v>51</v>
      </c>
      <c r="B34" s="59" t="s">
        <v>518</v>
      </c>
      <c r="C34" s="107" t="s">
        <v>396</v>
      </c>
      <c r="D34" s="108" t="s">
        <v>427</v>
      </c>
      <c r="E34" s="152" t="s">
        <v>428</v>
      </c>
      <c r="F34" s="152"/>
      <c r="G34" s="22"/>
      <c r="H34" s="31"/>
      <c r="I34" s="31"/>
      <c r="J34" s="31"/>
      <c r="K34" s="43"/>
      <c r="L34" s="43"/>
      <c r="M34" s="44" t="str">
        <f t="shared" si="0"/>
        <v>Bid Incomplete</v>
      </c>
      <c r="N34" s="109">
        <v>40</v>
      </c>
      <c r="O34" s="44" t="str">
        <f t="shared" si="1"/>
        <v>Bid Incomplete</v>
      </c>
      <c r="P34" s="35"/>
      <c r="Q34" s="86"/>
      <c r="R34" s="23"/>
      <c r="S34" s="23"/>
      <c r="T34" s="24" t="str">
        <f t="shared" si="2"/>
        <v/>
      </c>
    </row>
    <row r="35" spans="1:20" x14ac:dyDescent="0.25">
      <c r="A35" s="21" t="s">
        <v>51</v>
      </c>
      <c r="B35" s="59" t="s">
        <v>518</v>
      </c>
      <c r="C35" s="107" t="s">
        <v>396</v>
      </c>
      <c r="D35" s="111" t="s">
        <v>429</v>
      </c>
      <c r="E35" s="152" t="s">
        <v>430</v>
      </c>
      <c r="F35" s="152"/>
      <c r="G35" s="22"/>
      <c r="H35" s="31"/>
      <c r="I35" s="31"/>
      <c r="J35" s="31"/>
      <c r="K35" s="43"/>
      <c r="L35" s="43"/>
      <c r="M35" s="44" t="str">
        <f t="shared" si="0"/>
        <v>Bid Incomplete</v>
      </c>
      <c r="N35" s="109">
        <v>40</v>
      </c>
      <c r="O35" s="44" t="str">
        <f t="shared" si="1"/>
        <v>Bid Incomplete</v>
      </c>
      <c r="P35" s="35"/>
      <c r="Q35" s="86"/>
      <c r="R35" s="23"/>
      <c r="S35" s="23"/>
      <c r="T35" s="24" t="str">
        <f t="shared" si="2"/>
        <v/>
      </c>
    </row>
    <row r="36" spans="1:20" x14ac:dyDescent="0.25">
      <c r="A36" s="21" t="s">
        <v>51</v>
      </c>
      <c r="B36" s="59" t="s">
        <v>518</v>
      </c>
      <c r="C36" s="107" t="s">
        <v>396</v>
      </c>
      <c r="D36" s="108">
        <v>25625151</v>
      </c>
      <c r="E36" s="152" t="s">
        <v>431</v>
      </c>
      <c r="F36" s="152"/>
      <c r="G36" s="22"/>
      <c r="H36" s="31"/>
      <c r="I36" s="31"/>
      <c r="J36" s="31"/>
      <c r="K36" s="43"/>
      <c r="L36" s="43"/>
      <c r="M36" s="44" t="str">
        <f t="shared" si="0"/>
        <v>Bid Incomplete</v>
      </c>
      <c r="N36" s="109">
        <v>305</v>
      </c>
      <c r="O36" s="44" t="str">
        <f t="shared" si="1"/>
        <v>Bid Incomplete</v>
      </c>
      <c r="P36" s="35"/>
      <c r="Q36" s="86"/>
      <c r="R36" s="23"/>
      <c r="S36" s="23"/>
      <c r="T36" s="24" t="str">
        <f t="shared" si="2"/>
        <v/>
      </c>
    </row>
    <row r="37" spans="1:20" x14ac:dyDescent="0.25">
      <c r="A37" s="21" t="s">
        <v>51</v>
      </c>
      <c r="B37" s="59" t="s">
        <v>518</v>
      </c>
      <c r="C37" s="107" t="s">
        <v>396</v>
      </c>
      <c r="D37" s="108">
        <v>25174366</v>
      </c>
      <c r="E37" s="152" t="s">
        <v>432</v>
      </c>
      <c r="F37" s="152"/>
      <c r="G37" s="22"/>
      <c r="H37" s="31"/>
      <c r="I37" s="31"/>
      <c r="J37" s="31"/>
      <c r="K37" s="43"/>
      <c r="L37" s="43"/>
      <c r="M37" s="44" t="str">
        <f t="shared" si="0"/>
        <v>Bid Incomplete</v>
      </c>
      <c r="N37" s="109">
        <v>555</v>
      </c>
      <c r="O37" s="44" t="str">
        <f t="shared" si="1"/>
        <v>Bid Incomplete</v>
      </c>
      <c r="P37" s="35"/>
      <c r="Q37" s="86"/>
      <c r="R37" s="23"/>
      <c r="S37" s="23"/>
      <c r="T37" s="24" t="str">
        <f t="shared" si="2"/>
        <v/>
      </c>
    </row>
    <row r="38" spans="1:20" x14ac:dyDescent="0.25">
      <c r="A38" s="21" t="s">
        <v>51</v>
      </c>
      <c r="B38" s="59" t="s">
        <v>518</v>
      </c>
      <c r="C38" s="107" t="s">
        <v>396</v>
      </c>
      <c r="D38" s="108">
        <v>20511247</v>
      </c>
      <c r="E38" s="152" t="s">
        <v>433</v>
      </c>
      <c r="F38" s="152"/>
      <c r="G38" s="22"/>
      <c r="H38" s="31"/>
      <c r="I38" s="31"/>
      <c r="J38" s="31"/>
      <c r="K38" s="43"/>
      <c r="L38" s="43"/>
      <c r="M38" s="44" t="str">
        <f t="shared" si="0"/>
        <v>Bid Incomplete</v>
      </c>
      <c r="N38" s="109">
        <v>165</v>
      </c>
      <c r="O38" s="44" t="str">
        <f t="shared" si="1"/>
        <v>Bid Incomplete</v>
      </c>
      <c r="P38" s="35"/>
      <c r="Q38" s="86"/>
      <c r="R38" s="23"/>
      <c r="S38" s="23"/>
      <c r="T38" s="24" t="str">
        <f t="shared" si="2"/>
        <v/>
      </c>
    </row>
    <row r="39" spans="1:20" x14ac:dyDescent="0.25">
      <c r="A39" s="21" t="s">
        <v>51</v>
      </c>
      <c r="B39" s="59" t="s">
        <v>518</v>
      </c>
      <c r="C39" s="107" t="s">
        <v>396</v>
      </c>
      <c r="D39" s="110" t="s">
        <v>434</v>
      </c>
      <c r="E39" s="152" t="s">
        <v>435</v>
      </c>
      <c r="F39" s="152"/>
      <c r="G39" s="22"/>
      <c r="H39" s="31"/>
      <c r="I39" s="31"/>
      <c r="J39" s="31"/>
      <c r="K39" s="43"/>
      <c r="L39" s="43"/>
      <c r="M39" s="44" t="str">
        <f t="shared" si="0"/>
        <v>Bid Incomplete</v>
      </c>
      <c r="N39" s="109">
        <v>30</v>
      </c>
      <c r="O39" s="44" t="str">
        <f t="shared" si="1"/>
        <v>Bid Incomplete</v>
      </c>
      <c r="P39" s="35"/>
      <c r="Q39" s="86"/>
      <c r="R39" s="23"/>
      <c r="S39" s="23"/>
      <c r="T39" s="24" t="str">
        <f t="shared" si="2"/>
        <v/>
      </c>
    </row>
    <row r="40" spans="1:20" x14ac:dyDescent="0.25">
      <c r="A40" s="21" t="s">
        <v>51</v>
      </c>
      <c r="B40" s="59" t="s">
        <v>518</v>
      </c>
      <c r="C40" s="107" t="s">
        <v>396</v>
      </c>
      <c r="D40" s="108">
        <v>20897097</v>
      </c>
      <c r="E40" s="152" t="s">
        <v>436</v>
      </c>
      <c r="F40" s="152"/>
      <c r="G40" s="22"/>
      <c r="H40" s="31"/>
      <c r="I40" s="31"/>
      <c r="J40" s="31"/>
      <c r="K40" s="43"/>
      <c r="L40" s="43"/>
      <c r="M40" s="44" t="str">
        <f t="shared" si="0"/>
        <v>Bid Incomplete</v>
      </c>
      <c r="N40" s="109">
        <v>205</v>
      </c>
      <c r="O40" s="44" t="str">
        <f t="shared" si="1"/>
        <v>Bid Incomplete</v>
      </c>
      <c r="P40" s="35"/>
      <c r="Q40" s="86"/>
      <c r="R40" s="23"/>
      <c r="S40" s="23"/>
      <c r="T40" s="24" t="str">
        <f t="shared" si="2"/>
        <v/>
      </c>
    </row>
    <row r="41" spans="1:20" x14ac:dyDescent="0.25">
      <c r="A41" s="21" t="s">
        <v>51</v>
      </c>
      <c r="B41" s="59" t="s">
        <v>518</v>
      </c>
      <c r="C41" s="107" t="s">
        <v>396</v>
      </c>
      <c r="D41" s="108" t="s">
        <v>437</v>
      </c>
      <c r="E41" s="152" t="s">
        <v>438</v>
      </c>
      <c r="F41" s="152"/>
      <c r="G41" s="22"/>
      <c r="H41" s="31"/>
      <c r="I41" s="31"/>
      <c r="J41" s="31"/>
      <c r="K41" s="43"/>
      <c r="L41" s="43"/>
      <c r="M41" s="44" t="str">
        <f t="shared" si="0"/>
        <v>Bid Incomplete</v>
      </c>
      <c r="N41" s="109">
        <v>220</v>
      </c>
      <c r="O41" s="44" t="str">
        <f t="shared" si="1"/>
        <v>Bid Incomplete</v>
      </c>
      <c r="P41" s="35"/>
      <c r="Q41" s="86"/>
      <c r="R41" s="23"/>
      <c r="S41" s="23"/>
      <c r="T41" s="24" t="str">
        <f t="shared" si="2"/>
        <v/>
      </c>
    </row>
    <row r="42" spans="1:20" x14ac:dyDescent="0.25">
      <c r="A42" s="21" t="s">
        <v>51</v>
      </c>
      <c r="B42" s="59" t="s">
        <v>518</v>
      </c>
      <c r="C42" s="107" t="s">
        <v>396</v>
      </c>
      <c r="D42" s="108">
        <v>85151099</v>
      </c>
      <c r="E42" s="152" t="s">
        <v>439</v>
      </c>
      <c r="F42" s="152"/>
      <c r="G42" s="22"/>
      <c r="H42" s="31"/>
      <c r="I42" s="31"/>
      <c r="J42" s="31"/>
      <c r="K42" s="43"/>
      <c r="L42" s="43"/>
      <c r="M42" s="44" t="str">
        <f t="shared" si="0"/>
        <v>Bid Incomplete</v>
      </c>
      <c r="N42" s="109">
        <v>255</v>
      </c>
      <c r="O42" s="44" t="str">
        <f t="shared" si="1"/>
        <v>Bid Incomplete</v>
      </c>
      <c r="P42" s="35"/>
      <c r="Q42" s="86"/>
      <c r="R42" s="23"/>
      <c r="S42" s="23"/>
      <c r="T42" s="24" t="str">
        <f t="shared" si="2"/>
        <v/>
      </c>
    </row>
    <row r="43" spans="1:20" x14ac:dyDescent="0.25">
      <c r="A43" s="21" t="s">
        <v>51</v>
      </c>
      <c r="B43" s="59" t="s">
        <v>518</v>
      </c>
      <c r="C43" s="107" t="s">
        <v>396</v>
      </c>
      <c r="D43" s="108" t="s">
        <v>440</v>
      </c>
      <c r="E43" s="152" t="s">
        <v>441</v>
      </c>
      <c r="F43" s="152"/>
      <c r="G43" s="22"/>
      <c r="H43" s="31"/>
      <c r="I43" s="31"/>
      <c r="J43" s="31"/>
      <c r="K43" s="43"/>
      <c r="L43" s="43"/>
      <c r="M43" s="44" t="str">
        <f t="shared" si="0"/>
        <v>Bid Incomplete</v>
      </c>
      <c r="N43" s="109">
        <v>60</v>
      </c>
      <c r="O43" s="44" t="str">
        <f t="shared" si="1"/>
        <v>Bid Incomplete</v>
      </c>
      <c r="P43" s="35"/>
      <c r="Q43" s="86"/>
      <c r="R43" s="23"/>
      <c r="S43" s="23"/>
      <c r="T43" s="24" t="str">
        <f t="shared" si="2"/>
        <v/>
      </c>
    </row>
    <row r="44" spans="1:20" x14ac:dyDescent="0.25">
      <c r="A44" s="21" t="s">
        <v>51</v>
      </c>
      <c r="B44" s="59" t="s">
        <v>518</v>
      </c>
      <c r="C44" s="107" t="s">
        <v>396</v>
      </c>
      <c r="D44" s="108">
        <v>20531577</v>
      </c>
      <c r="E44" s="152" t="s">
        <v>442</v>
      </c>
      <c r="F44" s="152"/>
      <c r="G44" s="22"/>
      <c r="H44" s="31"/>
      <c r="I44" s="31"/>
      <c r="J44" s="31"/>
      <c r="K44" s="43"/>
      <c r="L44" s="43"/>
      <c r="M44" s="44" t="str">
        <f t="shared" si="0"/>
        <v>Bid Incomplete</v>
      </c>
      <c r="N44" s="109">
        <v>75</v>
      </c>
      <c r="O44" s="44" t="str">
        <f t="shared" si="1"/>
        <v>Bid Incomplete</v>
      </c>
      <c r="P44" s="35"/>
      <c r="Q44" s="86"/>
      <c r="R44" s="23"/>
      <c r="S44" s="23"/>
      <c r="T44" s="24" t="str">
        <f t="shared" si="2"/>
        <v/>
      </c>
    </row>
    <row r="45" spans="1:20" x14ac:dyDescent="0.25">
      <c r="A45" s="21" t="s">
        <v>51</v>
      </c>
      <c r="B45" s="59" t="s">
        <v>518</v>
      </c>
      <c r="C45" s="107" t="s">
        <v>396</v>
      </c>
      <c r="D45" s="108">
        <v>21041938</v>
      </c>
      <c r="E45" s="152" t="s">
        <v>443</v>
      </c>
      <c r="F45" s="152"/>
      <c r="G45" s="22"/>
      <c r="H45" s="31"/>
      <c r="I45" s="31"/>
      <c r="J45" s="31"/>
      <c r="K45" s="43"/>
      <c r="L45" s="43"/>
      <c r="M45" s="44" t="str">
        <f t="shared" si="0"/>
        <v>Bid Incomplete</v>
      </c>
      <c r="N45" s="109">
        <v>195</v>
      </c>
      <c r="O45" s="44" t="str">
        <f t="shared" si="1"/>
        <v>Bid Incomplete</v>
      </c>
      <c r="P45" s="35"/>
      <c r="Q45" s="86"/>
      <c r="R45" s="23"/>
      <c r="S45" s="23"/>
      <c r="T45" s="24" t="str">
        <f t="shared" si="2"/>
        <v/>
      </c>
    </row>
    <row r="46" spans="1:20" x14ac:dyDescent="0.25">
      <c r="A46" s="21" t="s">
        <v>51</v>
      </c>
      <c r="B46" s="59" t="s">
        <v>518</v>
      </c>
      <c r="C46" s="107" t="s">
        <v>396</v>
      </c>
      <c r="D46" s="108">
        <v>85115604</v>
      </c>
      <c r="E46" s="152" t="s">
        <v>444</v>
      </c>
      <c r="F46" s="152"/>
      <c r="G46" s="22"/>
      <c r="H46" s="31"/>
      <c r="I46" s="31"/>
      <c r="J46" s="31"/>
      <c r="K46" s="43"/>
      <c r="L46" s="43"/>
      <c r="M46" s="44" t="str">
        <f t="shared" si="0"/>
        <v>Bid Incomplete</v>
      </c>
      <c r="N46" s="109">
        <v>165</v>
      </c>
      <c r="O46" s="44" t="str">
        <f t="shared" si="1"/>
        <v>Bid Incomplete</v>
      </c>
      <c r="P46" s="35"/>
      <c r="Q46" s="86"/>
      <c r="R46" s="23"/>
      <c r="S46" s="23"/>
      <c r="T46" s="24" t="str">
        <f t="shared" si="2"/>
        <v/>
      </c>
    </row>
    <row r="47" spans="1:20" x14ac:dyDescent="0.25">
      <c r="A47" s="21" t="s">
        <v>51</v>
      </c>
      <c r="B47" s="59" t="s">
        <v>518</v>
      </c>
      <c r="C47" s="107" t="s">
        <v>396</v>
      </c>
      <c r="D47" s="108">
        <v>20484486</v>
      </c>
      <c r="E47" s="152" t="s">
        <v>445</v>
      </c>
      <c r="F47" s="152"/>
      <c r="G47" s="22"/>
      <c r="H47" s="31"/>
      <c r="I47" s="31"/>
      <c r="J47" s="31"/>
      <c r="K47" s="43"/>
      <c r="L47" s="43"/>
      <c r="M47" s="44" t="str">
        <f t="shared" si="0"/>
        <v>Bid Incomplete</v>
      </c>
      <c r="N47" s="109">
        <v>465</v>
      </c>
      <c r="O47" s="44" t="str">
        <f t="shared" si="1"/>
        <v>Bid Incomplete</v>
      </c>
      <c r="P47" s="35"/>
      <c r="Q47" s="86"/>
      <c r="R47" s="23"/>
      <c r="S47" s="23"/>
      <c r="T47" s="24" t="str">
        <f t="shared" si="2"/>
        <v/>
      </c>
    </row>
    <row r="48" spans="1:20" x14ac:dyDescent="0.25">
      <c r="A48" s="21" t="s">
        <v>51</v>
      </c>
      <c r="B48" s="59" t="s">
        <v>518</v>
      </c>
      <c r="C48" s="107" t="s">
        <v>396</v>
      </c>
      <c r="D48" s="108" t="s">
        <v>446</v>
      </c>
      <c r="E48" s="152" t="s">
        <v>447</v>
      </c>
      <c r="F48" s="152"/>
      <c r="G48" s="22"/>
      <c r="H48" s="31"/>
      <c r="I48" s="31"/>
      <c r="J48" s="31"/>
      <c r="K48" s="43"/>
      <c r="L48" s="43"/>
      <c r="M48" s="44" t="str">
        <f t="shared" si="0"/>
        <v>Bid Incomplete</v>
      </c>
      <c r="N48" s="109">
        <v>615</v>
      </c>
      <c r="O48" s="44" t="str">
        <f t="shared" si="1"/>
        <v>Bid Incomplete</v>
      </c>
      <c r="P48" s="35"/>
      <c r="Q48" s="86"/>
      <c r="R48" s="23"/>
      <c r="S48" s="23"/>
      <c r="T48" s="24" t="str">
        <f t="shared" si="2"/>
        <v/>
      </c>
    </row>
    <row r="49" spans="1:20" x14ac:dyDescent="0.25">
      <c r="A49" s="21" t="s">
        <v>51</v>
      </c>
      <c r="B49" s="59" t="s">
        <v>518</v>
      </c>
      <c r="C49" s="107" t="s">
        <v>396</v>
      </c>
      <c r="D49" s="108">
        <v>25162228</v>
      </c>
      <c r="E49" s="152" t="s">
        <v>448</v>
      </c>
      <c r="F49" s="152"/>
      <c r="G49" s="22"/>
      <c r="H49" s="31"/>
      <c r="I49" s="31"/>
      <c r="J49" s="31"/>
      <c r="K49" s="43"/>
      <c r="L49" s="43"/>
      <c r="M49" s="44" t="str">
        <f t="shared" si="0"/>
        <v>Bid Incomplete</v>
      </c>
      <c r="N49" s="109">
        <v>25</v>
      </c>
      <c r="O49" s="44" t="str">
        <f t="shared" si="1"/>
        <v>Bid Incomplete</v>
      </c>
      <c r="P49" s="35"/>
      <c r="Q49" s="86"/>
      <c r="R49" s="23"/>
      <c r="S49" s="23"/>
      <c r="T49" s="24" t="str">
        <f t="shared" si="2"/>
        <v/>
      </c>
    </row>
    <row r="50" spans="1:20" x14ac:dyDescent="0.25">
      <c r="A50" s="21" t="s">
        <v>51</v>
      </c>
      <c r="B50" s="59" t="s">
        <v>518</v>
      </c>
      <c r="C50" s="107" t="s">
        <v>396</v>
      </c>
      <c r="D50" s="111">
        <v>25190704</v>
      </c>
      <c r="E50" s="152" t="s">
        <v>449</v>
      </c>
      <c r="F50" s="152"/>
      <c r="G50" s="22"/>
      <c r="H50" s="31"/>
      <c r="I50" s="31"/>
      <c r="J50" s="31"/>
      <c r="K50" s="43"/>
      <c r="L50" s="43"/>
      <c r="M50" s="44" t="str">
        <f t="shared" si="0"/>
        <v>Bid Incomplete</v>
      </c>
      <c r="N50" s="109">
        <v>25</v>
      </c>
      <c r="O50" s="44" t="str">
        <f t="shared" si="1"/>
        <v>Bid Incomplete</v>
      </c>
      <c r="P50" s="35"/>
      <c r="Q50" s="86"/>
      <c r="R50" s="23"/>
      <c r="S50" s="23"/>
      <c r="T50" s="24" t="str">
        <f t="shared" si="2"/>
        <v/>
      </c>
    </row>
    <row r="51" spans="1:20" x14ac:dyDescent="0.25">
      <c r="A51" s="21" t="s">
        <v>51</v>
      </c>
      <c r="B51" s="59" t="s">
        <v>518</v>
      </c>
      <c r="C51" s="107" t="s">
        <v>396</v>
      </c>
      <c r="D51" s="110" t="s">
        <v>450</v>
      </c>
      <c r="E51" s="152" t="s">
        <v>451</v>
      </c>
      <c r="F51" s="152"/>
      <c r="G51" s="22"/>
      <c r="H51" s="31"/>
      <c r="I51" s="31"/>
      <c r="J51" s="31"/>
      <c r="K51" s="43"/>
      <c r="L51" s="43"/>
      <c r="M51" s="44" t="str">
        <f t="shared" si="0"/>
        <v>Bid Incomplete</v>
      </c>
      <c r="N51" s="109">
        <v>10</v>
      </c>
      <c r="O51" s="44" t="str">
        <f t="shared" si="1"/>
        <v>Bid Incomplete</v>
      </c>
      <c r="P51" s="35"/>
      <c r="Q51" s="86"/>
      <c r="R51" s="23"/>
      <c r="S51" s="23"/>
      <c r="T51" s="24" t="str">
        <f t="shared" si="2"/>
        <v/>
      </c>
    </row>
    <row r="52" spans="1:20" x14ac:dyDescent="0.25">
      <c r="A52" s="21" t="s">
        <v>51</v>
      </c>
      <c r="B52" s="59" t="s">
        <v>518</v>
      </c>
      <c r="C52" s="112" t="s">
        <v>452</v>
      </c>
      <c r="D52" s="111" t="s">
        <v>453</v>
      </c>
      <c r="E52" s="152" t="s">
        <v>454</v>
      </c>
      <c r="F52" s="152"/>
      <c r="G52" s="22"/>
      <c r="H52" s="31"/>
      <c r="I52" s="31"/>
      <c r="J52" s="31"/>
      <c r="K52" s="43"/>
      <c r="L52" s="43"/>
      <c r="M52" s="44" t="str">
        <f t="shared" si="0"/>
        <v>Bid Incomplete</v>
      </c>
      <c r="N52" s="109">
        <v>3725</v>
      </c>
      <c r="O52" s="44" t="str">
        <f t="shared" si="1"/>
        <v>Bid Incomplete</v>
      </c>
      <c r="P52" s="35"/>
      <c r="Q52" s="86"/>
      <c r="R52" s="23"/>
      <c r="S52" s="23"/>
      <c r="T52" s="24" t="str">
        <f t="shared" si="2"/>
        <v/>
      </c>
    </row>
    <row r="53" spans="1:20" x14ac:dyDescent="0.25">
      <c r="A53" s="21" t="s">
        <v>51</v>
      </c>
      <c r="B53" s="59" t="s">
        <v>518</v>
      </c>
      <c r="C53" s="112" t="s">
        <v>452</v>
      </c>
      <c r="D53" s="111" t="s">
        <v>455</v>
      </c>
      <c r="E53" s="152" t="s">
        <v>456</v>
      </c>
      <c r="F53" s="152"/>
      <c r="G53" s="22"/>
      <c r="H53" s="31"/>
      <c r="I53" s="31"/>
      <c r="J53" s="31"/>
      <c r="K53" s="43"/>
      <c r="L53" s="43"/>
      <c r="M53" s="44" t="str">
        <f t="shared" si="0"/>
        <v>Bid Incomplete</v>
      </c>
      <c r="N53" s="109">
        <v>10</v>
      </c>
      <c r="O53" s="44" t="str">
        <f t="shared" si="1"/>
        <v>Bid Incomplete</v>
      </c>
      <c r="P53" s="35"/>
      <c r="Q53" s="86"/>
      <c r="R53" s="23"/>
      <c r="S53" s="23"/>
      <c r="T53" s="24" t="str">
        <f t="shared" si="2"/>
        <v/>
      </c>
    </row>
    <row r="54" spans="1:20" x14ac:dyDescent="0.25">
      <c r="A54" s="21" t="s">
        <v>51</v>
      </c>
      <c r="B54" s="59" t="s">
        <v>518</v>
      </c>
      <c r="C54" s="112" t="s">
        <v>452</v>
      </c>
      <c r="D54" s="111" t="s">
        <v>457</v>
      </c>
      <c r="E54" s="152" t="s">
        <v>458</v>
      </c>
      <c r="F54" s="152"/>
      <c r="G54" s="22"/>
      <c r="H54" s="31"/>
      <c r="I54" s="31"/>
      <c r="J54" s="31"/>
      <c r="K54" s="43"/>
      <c r="L54" s="43"/>
      <c r="M54" s="44" t="str">
        <f t="shared" si="0"/>
        <v>Bid Incomplete</v>
      </c>
      <c r="N54" s="109">
        <v>70</v>
      </c>
      <c r="O54" s="44" t="str">
        <f t="shared" si="1"/>
        <v>Bid Incomplete</v>
      </c>
      <c r="P54" s="35"/>
      <c r="Q54" s="86"/>
      <c r="R54" s="23"/>
      <c r="S54" s="23"/>
      <c r="T54" s="24" t="str">
        <f t="shared" si="2"/>
        <v/>
      </c>
    </row>
    <row r="55" spans="1:20" x14ac:dyDescent="0.25">
      <c r="A55" s="21" t="s">
        <v>51</v>
      </c>
      <c r="B55" s="59" t="s">
        <v>518</v>
      </c>
      <c r="C55" s="112" t="s">
        <v>452</v>
      </c>
      <c r="D55" s="111" t="s">
        <v>459</v>
      </c>
      <c r="E55" s="152" t="s">
        <v>460</v>
      </c>
      <c r="F55" s="152"/>
      <c r="G55" s="22"/>
      <c r="H55" s="31"/>
      <c r="I55" s="31"/>
      <c r="J55" s="31"/>
      <c r="K55" s="43"/>
      <c r="L55" s="43"/>
      <c r="M55" s="44" t="str">
        <f t="shared" si="0"/>
        <v>Bid Incomplete</v>
      </c>
      <c r="N55" s="109">
        <v>10</v>
      </c>
      <c r="O55" s="44" t="str">
        <f t="shared" si="1"/>
        <v>Bid Incomplete</v>
      </c>
      <c r="P55" s="35"/>
      <c r="Q55" s="86"/>
      <c r="R55" s="23"/>
      <c r="S55" s="23"/>
      <c r="T55" s="24" t="str">
        <f t="shared" si="2"/>
        <v/>
      </c>
    </row>
    <row r="56" spans="1:20" x14ac:dyDescent="0.25">
      <c r="A56" s="21" t="s">
        <v>51</v>
      </c>
      <c r="B56" s="59" t="s">
        <v>518</v>
      </c>
      <c r="C56" s="112" t="s">
        <v>452</v>
      </c>
      <c r="D56" s="111" t="s">
        <v>461</v>
      </c>
      <c r="E56" s="152" t="s">
        <v>462</v>
      </c>
      <c r="F56" s="152"/>
      <c r="G56" s="22"/>
      <c r="H56" s="31"/>
      <c r="I56" s="31"/>
      <c r="J56" s="31"/>
      <c r="K56" s="43"/>
      <c r="L56" s="43"/>
      <c r="M56" s="44" t="str">
        <f t="shared" si="0"/>
        <v>Bid Incomplete</v>
      </c>
      <c r="N56" s="109">
        <v>295</v>
      </c>
      <c r="O56" s="44" t="str">
        <f t="shared" si="1"/>
        <v>Bid Incomplete</v>
      </c>
      <c r="P56" s="35"/>
      <c r="Q56" s="86"/>
      <c r="R56" s="23"/>
      <c r="S56" s="23"/>
      <c r="T56" s="24" t="str">
        <f t="shared" si="2"/>
        <v/>
      </c>
    </row>
    <row r="57" spans="1:20" x14ac:dyDescent="0.25">
      <c r="A57" s="21" t="s">
        <v>51</v>
      </c>
      <c r="B57" s="59" t="s">
        <v>518</v>
      </c>
      <c r="C57" s="112" t="s">
        <v>452</v>
      </c>
      <c r="D57" s="111" t="s">
        <v>463</v>
      </c>
      <c r="E57" s="152" t="s">
        <v>464</v>
      </c>
      <c r="F57" s="152"/>
      <c r="G57" s="22"/>
      <c r="H57" s="31"/>
      <c r="I57" s="31"/>
      <c r="J57" s="31"/>
      <c r="K57" s="43"/>
      <c r="L57" s="43"/>
      <c r="M57" s="44" t="str">
        <f t="shared" si="0"/>
        <v>Bid Incomplete</v>
      </c>
      <c r="N57" s="109">
        <v>135</v>
      </c>
      <c r="O57" s="44" t="str">
        <f t="shared" si="1"/>
        <v>Bid Incomplete</v>
      </c>
      <c r="P57" s="35"/>
      <c r="Q57" s="86"/>
      <c r="R57" s="23"/>
      <c r="S57" s="23"/>
      <c r="T57" s="24" t="str">
        <f t="shared" si="2"/>
        <v/>
      </c>
    </row>
    <row r="58" spans="1:20" x14ac:dyDescent="0.25">
      <c r="A58" s="21" t="s">
        <v>51</v>
      </c>
      <c r="B58" s="59" t="s">
        <v>518</v>
      </c>
      <c r="C58" s="112" t="s">
        <v>452</v>
      </c>
      <c r="D58" s="111" t="s">
        <v>465</v>
      </c>
      <c r="E58" s="152" t="s">
        <v>522</v>
      </c>
      <c r="F58" s="152"/>
      <c r="G58" s="22"/>
      <c r="H58" s="31"/>
      <c r="I58" s="31"/>
      <c r="J58" s="31"/>
      <c r="K58" s="43"/>
      <c r="L58" s="43"/>
      <c r="M58" s="44" t="str">
        <f t="shared" si="0"/>
        <v>Bid Incomplete</v>
      </c>
      <c r="N58" s="109">
        <v>220</v>
      </c>
      <c r="O58" s="44" t="str">
        <f t="shared" si="1"/>
        <v>Bid Incomplete</v>
      </c>
      <c r="P58" s="35"/>
      <c r="Q58" s="86"/>
      <c r="R58" s="23"/>
      <c r="S58" s="23"/>
      <c r="T58" s="24" t="str">
        <f t="shared" si="2"/>
        <v/>
      </c>
    </row>
    <row r="59" spans="1:20" x14ac:dyDescent="0.25">
      <c r="A59" s="21" t="s">
        <v>51</v>
      </c>
      <c r="B59" s="59" t="s">
        <v>518</v>
      </c>
      <c r="C59" s="112" t="s">
        <v>452</v>
      </c>
      <c r="D59" s="113" t="s">
        <v>466</v>
      </c>
      <c r="E59" s="152" t="s">
        <v>467</v>
      </c>
      <c r="F59" s="152"/>
      <c r="G59" s="22"/>
      <c r="H59" s="31"/>
      <c r="I59" s="31"/>
      <c r="J59" s="31"/>
      <c r="K59" s="43"/>
      <c r="L59" s="43"/>
      <c r="M59" s="44" t="str">
        <f t="shared" si="0"/>
        <v>Bid Incomplete</v>
      </c>
      <c r="N59" s="109">
        <v>35</v>
      </c>
      <c r="O59" s="44" t="str">
        <f t="shared" si="1"/>
        <v>Bid Incomplete</v>
      </c>
      <c r="P59" s="35"/>
      <c r="Q59" s="86"/>
      <c r="R59" s="23"/>
      <c r="S59" s="23"/>
      <c r="T59" s="24" t="str">
        <f t="shared" si="2"/>
        <v/>
      </c>
    </row>
    <row r="60" spans="1:20" x14ac:dyDescent="0.25">
      <c r="A60" s="21" t="s">
        <v>51</v>
      </c>
      <c r="B60" s="59" t="s">
        <v>518</v>
      </c>
      <c r="C60" s="112" t="s">
        <v>452</v>
      </c>
      <c r="D60" s="111" t="s">
        <v>468</v>
      </c>
      <c r="E60" s="152" t="s">
        <v>469</v>
      </c>
      <c r="F60" s="152"/>
      <c r="G60" s="22"/>
      <c r="H60" s="31"/>
      <c r="I60" s="31"/>
      <c r="J60" s="31"/>
      <c r="K60" s="43"/>
      <c r="L60" s="43"/>
      <c r="M60" s="44" t="str">
        <f t="shared" si="0"/>
        <v>Bid Incomplete</v>
      </c>
      <c r="N60" s="109">
        <v>5</v>
      </c>
      <c r="O60" s="44" t="str">
        <f t="shared" si="1"/>
        <v>Bid Incomplete</v>
      </c>
      <c r="P60" s="35"/>
      <c r="Q60" s="86"/>
      <c r="R60" s="23"/>
      <c r="S60" s="23"/>
      <c r="T60" s="24" t="str">
        <f t="shared" si="2"/>
        <v/>
      </c>
    </row>
    <row r="61" spans="1:20" x14ac:dyDescent="0.25">
      <c r="A61" s="21" t="s">
        <v>51</v>
      </c>
      <c r="B61" s="59" t="s">
        <v>518</v>
      </c>
      <c r="C61" s="112" t="s">
        <v>452</v>
      </c>
      <c r="D61" s="113" t="s">
        <v>470</v>
      </c>
      <c r="E61" s="152" t="s">
        <v>471</v>
      </c>
      <c r="F61" s="152"/>
      <c r="G61" s="22"/>
      <c r="H61" s="31"/>
      <c r="I61" s="31"/>
      <c r="J61" s="31"/>
      <c r="K61" s="43"/>
      <c r="L61" s="43"/>
      <c r="M61" s="44" t="str">
        <f t="shared" si="0"/>
        <v>Bid Incomplete</v>
      </c>
      <c r="N61" s="109">
        <v>150</v>
      </c>
      <c r="O61" s="44" t="str">
        <f t="shared" si="1"/>
        <v>Bid Incomplete</v>
      </c>
      <c r="P61" s="35"/>
      <c r="Q61" s="86"/>
      <c r="R61" s="23"/>
      <c r="S61" s="23"/>
      <c r="T61" s="24" t="str">
        <f t="shared" si="2"/>
        <v/>
      </c>
    </row>
    <row r="62" spans="1:20" x14ac:dyDescent="0.25">
      <c r="A62" s="21" t="s">
        <v>51</v>
      </c>
      <c r="B62" s="59" t="s">
        <v>518</v>
      </c>
      <c r="C62" s="112" t="s">
        <v>452</v>
      </c>
      <c r="D62" s="114" t="s">
        <v>472</v>
      </c>
      <c r="E62" s="152" t="s">
        <v>473</v>
      </c>
      <c r="F62" s="152"/>
      <c r="G62" s="22"/>
      <c r="H62" s="31"/>
      <c r="I62" s="31"/>
      <c r="J62" s="31"/>
      <c r="K62" s="43"/>
      <c r="L62" s="43"/>
      <c r="M62" s="44" t="str">
        <f t="shared" si="0"/>
        <v>Bid Incomplete</v>
      </c>
      <c r="N62" s="109">
        <v>85</v>
      </c>
      <c r="O62" s="44" t="str">
        <f t="shared" si="1"/>
        <v>Bid Incomplete</v>
      </c>
      <c r="P62" s="35"/>
      <c r="Q62" s="86"/>
      <c r="R62" s="23"/>
      <c r="S62" s="23"/>
      <c r="T62" s="24" t="str">
        <f t="shared" si="2"/>
        <v/>
      </c>
    </row>
    <row r="63" spans="1:20" x14ac:dyDescent="0.25">
      <c r="A63" s="21" t="s">
        <v>51</v>
      </c>
      <c r="B63" s="59" t="s">
        <v>518</v>
      </c>
      <c r="C63" s="112" t="s">
        <v>452</v>
      </c>
      <c r="D63" s="114" t="s">
        <v>474</v>
      </c>
      <c r="E63" s="152" t="s">
        <v>475</v>
      </c>
      <c r="F63" s="152"/>
      <c r="G63" s="22"/>
      <c r="H63" s="31"/>
      <c r="I63" s="31"/>
      <c r="J63" s="31"/>
      <c r="K63" s="43"/>
      <c r="L63" s="43"/>
      <c r="M63" s="44" t="str">
        <f t="shared" si="0"/>
        <v>Bid Incomplete</v>
      </c>
      <c r="N63" s="109">
        <v>1065</v>
      </c>
      <c r="O63" s="44" t="str">
        <f t="shared" si="1"/>
        <v>Bid Incomplete</v>
      </c>
      <c r="P63" s="35"/>
      <c r="Q63" s="86"/>
      <c r="R63" s="23"/>
      <c r="S63" s="23"/>
      <c r="T63" s="24" t="str">
        <f t="shared" si="2"/>
        <v/>
      </c>
    </row>
    <row r="64" spans="1:20" x14ac:dyDescent="0.25">
      <c r="A64" s="21" t="s">
        <v>51</v>
      </c>
      <c r="B64" s="59" t="s">
        <v>518</v>
      </c>
      <c r="C64" s="112" t="s">
        <v>452</v>
      </c>
      <c r="D64" s="114" t="s">
        <v>476</v>
      </c>
      <c r="E64" s="152" t="s">
        <v>477</v>
      </c>
      <c r="F64" s="152"/>
      <c r="G64" s="22"/>
      <c r="H64" s="31"/>
      <c r="I64" s="31"/>
      <c r="J64" s="31"/>
      <c r="K64" s="43"/>
      <c r="L64" s="43"/>
      <c r="M64" s="44" t="str">
        <f t="shared" si="0"/>
        <v>Bid Incomplete</v>
      </c>
      <c r="N64" s="109">
        <v>580</v>
      </c>
      <c r="O64" s="44" t="str">
        <f t="shared" si="1"/>
        <v>Bid Incomplete</v>
      </c>
      <c r="P64" s="35"/>
      <c r="Q64" s="86"/>
      <c r="R64" s="23"/>
      <c r="S64" s="23"/>
      <c r="T64" s="24" t="str">
        <f t="shared" si="2"/>
        <v/>
      </c>
    </row>
    <row r="65" spans="1:24" x14ac:dyDescent="0.25">
      <c r="A65" s="21" t="s">
        <v>51</v>
      </c>
      <c r="B65" s="59" t="s">
        <v>518</v>
      </c>
      <c r="C65" s="112" t="s">
        <v>452</v>
      </c>
      <c r="D65" s="114" t="s">
        <v>478</v>
      </c>
      <c r="E65" s="152" t="s">
        <v>433</v>
      </c>
      <c r="F65" s="152"/>
      <c r="G65" s="22"/>
      <c r="H65" s="31"/>
      <c r="I65" s="31"/>
      <c r="J65" s="31"/>
      <c r="K65" s="43"/>
      <c r="L65" s="43"/>
      <c r="M65" s="44" t="str">
        <f t="shared" si="0"/>
        <v>Bid Incomplete</v>
      </c>
      <c r="N65" s="109">
        <v>5</v>
      </c>
      <c r="O65" s="44" t="str">
        <f t="shared" si="1"/>
        <v>Bid Incomplete</v>
      </c>
      <c r="P65" s="35"/>
      <c r="Q65" s="86"/>
      <c r="R65" s="23"/>
      <c r="S65" s="23"/>
      <c r="T65" s="24" t="str">
        <f t="shared" si="2"/>
        <v/>
      </c>
    </row>
    <row r="66" spans="1:24" x14ac:dyDescent="0.25">
      <c r="A66" s="21" t="s">
        <v>51</v>
      </c>
      <c r="B66" s="59" t="s">
        <v>518</v>
      </c>
      <c r="C66" s="112" t="s">
        <v>452</v>
      </c>
      <c r="D66" s="114" t="s">
        <v>479</v>
      </c>
      <c r="E66" s="152" t="s">
        <v>477</v>
      </c>
      <c r="F66" s="152"/>
      <c r="G66" s="22"/>
      <c r="H66" s="31"/>
      <c r="I66" s="31"/>
      <c r="J66" s="31"/>
      <c r="K66" s="43"/>
      <c r="L66" s="43"/>
      <c r="M66" s="44" t="str">
        <f t="shared" si="0"/>
        <v>Bid Incomplete</v>
      </c>
      <c r="N66" s="109">
        <v>100</v>
      </c>
      <c r="O66" s="44" t="str">
        <f t="shared" si="1"/>
        <v>Bid Incomplete</v>
      </c>
      <c r="P66" s="35"/>
      <c r="Q66" s="86"/>
      <c r="R66" s="23"/>
      <c r="S66" s="23"/>
      <c r="T66" s="24" t="str">
        <f t="shared" si="2"/>
        <v/>
      </c>
    </row>
    <row r="67" spans="1:24" x14ac:dyDescent="0.25">
      <c r="A67" s="21" t="s">
        <v>51</v>
      </c>
      <c r="B67" s="59" t="s">
        <v>518</v>
      </c>
      <c r="C67" s="112" t="s">
        <v>452</v>
      </c>
      <c r="D67" s="114" t="s">
        <v>480</v>
      </c>
      <c r="E67" s="152" t="s">
        <v>481</v>
      </c>
      <c r="F67" s="152"/>
      <c r="G67" s="22"/>
      <c r="H67" s="31"/>
      <c r="I67" s="31"/>
      <c r="J67" s="31"/>
      <c r="K67" s="43"/>
      <c r="L67" s="43"/>
      <c r="M67" s="44" t="str">
        <f t="shared" si="0"/>
        <v>Bid Incomplete</v>
      </c>
      <c r="N67" s="109">
        <v>250</v>
      </c>
      <c r="O67" s="44" t="str">
        <f t="shared" si="1"/>
        <v>Bid Incomplete</v>
      </c>
      <c r="P67" s="35"/>
      <c r="Q67" s="86"/>
      <c r="R67" s="23"/>
      <c r="S67" s="23"/>
      <c r="T67" s="24" t="str">
        <f t="shared" si="2"/>
        <v/>
      </c>
    </row>
    <row r="68" spans="1:24" x14ac:dyDescent="0.25">
      <c r="A68" s="21" t="s">
        <v>51</v>
      </c>
      <c r="B68" s="59" t="s">
        <v>518</v>
      </c>
      <c r="C68" s="112" t="s">
        <v>452</v>
      </c>
      <c r="D68" s="113" t="s">
        <v>482</v>
      </c>
      <c r="E68" s="152" t="s">
        <v>483</v>
      </c>
      <c r="F68" s="152"/>
      <c r="G68" s="22"/>
      <c r="H68" s="31"/>
      <c r="I68" s="31"/>
      <c r="J68" s="31"/>
      <c r="K68" s="43"/>
      <c r="L68" s="43"/>
      <c r="M68" s="44" t="str">
        <f t="shared" si="0"/>
        <v>Bid Incomplete</v>
      </c>
      <c r="N68" s="109">
        <v>150</v>
      </c>
      <c r="O68" s="44" t="str">
        <f t="shared" si="1"/>
        <v>Bid Incomplete</v>
      </c>
      <c r="P68" s="35"/>
      <c r="Q68" s="86"/>
      <c r="R68" s="23"/>
      <c r="S68" s="23"/>
      <c r="T68" s="24" t="str">
        <f t="shared" si="2"/>
        <v/>
      </c>
    </row>
    <row r="69" spans="1:24" x14ac:dyDescent="0.25">
      <c r="A69" s="21" t="s">
        <v>51</v>
      </c>
      <c r="B69" s="59" t="s">
        <v>518</v>
      </c>
      <c r="C69" s="112" t="s">
        <v>452</v>
      </c>
      <c r="D69" s="114" t="s">
        <v>484</v>
      </c>
      <c r="E69" s="152" t="s">
        <v>485</v>
      </c>
      <c r="F69" s="152"/>
      <c r="G69" s="22"/>
      <c r="H69" s="31"/>
      <c r="I69" s="31"/>
      <c r="J69" s="31"/>
      <c r="K69" s="43"/>
      <c r="L69" s="43"/>
      <c r="M69" s="44" t="str">
        <f t="shared" si="0"/>
        <v>Bid Incomplete</v>
      </c>
      <c r="N69" s="109">
        <v>710</v>
      </c>
      <c r="O69" s="44" t="str">
        <f t="shared" si="1"/>
        <v>Bid Incomplete</v>
      </c>
      <c r="P69" s="35"/>
      <c r="Q69" s="86"/>
      <c r="R69" s="23"/>
      <c r="S69" s="23"/>
      <c r="T69" s="24" t="str">
        <f t="shared" si="2"/>
        <v/>
      </c>
    </row>
    <row r="70" spans="1:24" x14ac:dyDescent="0.25">
      <c r="A70" s="21" t="s">
        <v>51</v>
      </c>
      <c r="B70" s="59" t="s">
        <v>518</v>
      </c>
      <c r="C70" s="112" t="s">
        <v>452</v>
      </c>
      <c r="D70" s="114" t="s">
        <v>486</v>
      </c>
      <c r="E70" s="152" t="s">
        <v>487</v>
      </c>
      <c r="F70" s="152"/>
      <c r="G70" s="22"/>
      <c r="H70" s="31"/>
      <c r="I70" s="31"/>
      <c r="J70" s="31"/>
      <c r="K70" s="43"/>
      <c r="L70" s="43"/>
      <c r="M70" s="44" t="str">
        <f t="shared" si="0"/>
        <v>Bid Incomplete</v>
      </c>
      <c r="N70" s="109">
        <v>25</v>
      </c>
      <c r="O70" s="44" t="str">
        <f t="shared" si="1"/>
        <v>Bid Incomplete</v>
      </c>
      <c r="P70" s="35"/>
      <c r="Q70" s="86"/>
      <c r="R70" s="23"/>
      <c r="S70" s="23"/>
      <c r="T70" s="24" t="str">
        <f t="shared" si="2"/>
        <v/>
      </c>
    </row>
    <row r="71" spans="1:24" x14ac:dyDescent="0.25">
      <c r="A71" s="21" t="s">
        <v>51</v>
      </c>
      <c r="B71" s="59" t="s">
        <v>518</v>
      </c>
      <c r="C71" s="112" t="s">
        <v>452</v>
      </c>
      <c r="D71" s="114" t="s">
        <v>488</v>
      </c>
      <c r="E71" s="152" t="s">
        <v>489</v>
      </c>
      <c r="F71" s="152"/>
      <c r="G71" s="22"/>
      <c r="H71" s="31"/>
      <c r="I71" s="31"/>
      <c r="J71" s="31"/>
      <c r="K71" s="43"/>
      <c r="L71" s="43"/>
      <c r="M71" s="44" t="str">
        <f t="shared" si="0"/>
        <v>Bid Incomplete</v>
      </c>
      <c r="N71" s="109">
        <v>60</v>
      </c>
      <c r="O71" s="44" t="str">
        <f t="shared" si="1"/>
        <v>Bid Incomplete</v>
      </c>
      <c r="P71" s="35"/>
      <c r="Q71" s="86"/>
      <c r="R71" s="23"/>
      <c r="S71" s="23"/>
      <c r="T71" s="24" t="str">
        <f t="shared" si="2"/>
        <v/>
      </c>
    </row>
    <row r="72" spans="1:24" x14ac:dyDescent="0.25">
      <c r="A72" s="21" t="s">
        <v>51</v>
      </c>
      <c r="B72" s="59" t="s">
        <v>518</v>
      </c>
      <c r="C72" s="112" t="s">
        <v>452</v>
      </c>
      <c r="D72" s="114" t="s">
        <v>490</v>
      </c>
      <c r="E72" s="152" t="s">
        <v>491</v>
      </c>
      <c r="F72" s="152"/>
      <c r="G72" s="22"/>
      <c r="H72" s="31"/>
      <c r="I72" s="31"/>
      <c r="J72" s="31"/>
      <c r="K72" s="43"/>
      <c r="L72" s="43"/>
      <c r="M72" s="44" t="str">
        <f t="shared" si="0"/>
        <v>Bid Incomplete</v>
      </c>
      <c r="N72" s="109">
        <v>555</v>
      </c>
      <c r="O72" s="44" t="str">
        <f t="shared" si="1"/>
        <v>Bid Incomplete</v>
      </c>
      <c r="P72" s="35"/>
      <c r="Q72" s="86"/>
      <c r="R72" s="23"/>
      <c r="S72" s="23"/>
      <c r="T72" s="24" t="str">
        <f t="shared" si="2"/>
        <v/>
      </c>
    </row>
    <row r="73" spans="1:24" x14ac:dyDescent="0.25">
      <c r="A73" s="21" t="s">
        <v>51</v>
      </c>
      <c r="B73" s="59" t="s">
        <v>518</v>
      </c>
      <c r="C73" s="112" t="s">
        <v>452</v>
      </c>
      <c r="D73" s="114" t="s">
        <v>492</v>
      </c>
      <c r="E73" s="152" t="s">
        <v>493</v>
      </c>
      <c r="F73" s="152"/>
      <c r="G73" s="22"/>
      <c r="H73" s="31"/>
      <c r="I73" s="31"/>
      <c r="J73" s="31"/>
      <c r="K73" s="43"/>
      <c r="L73" s="43"/>
      <c r="M73" s="44" t="str">
        <f t="shared" si="0"/>
        <v>Bid Incomplete</v>
      </c>
      <c r="N73" s="109">
        <v>30</v>
      </c>
      <c r="O73" s="44" t="str">
        <f t="shared" si="1"/>
        <v>Bid Incomplete</v>
      </c>
      <c r="P73" s="35"/>
      <c r="Q73" s="86"/>
      <c r="R73" s="23"/>
      <c r="S73" s="23"/>
      <c r="T73" s="24" t="str">
        <f t="shared" si="2"/>
        <v/>
      </c>
    </row>
    <row r="74" spans="1:24" x14ac:dyDescent="0.25">
      <c r="A74" s="21" t="s">
        <v>51</v>
      </c>
      <c r="B74" s="59" t="s">
        <v>518</v>
      </c>
      <c r="C74" s="112" t="s">
        <v>452</v>
      </c>
      <c r="D74" s="114" t="s">
        <v>494</v>
      </c>
      <c r="E74" s="152" t="s">
        <v>495</v>
      </c>
      <c r="F74" s="152"/>
      <c r="G74" s="22"/>
      <c r="H74" s="31"/>
      <c r="I74" s="31"/>
      <c r="J74" s="31"/>
      <c r="K74" s="43"/>
      <c r="L74" s="43"/>
      <c r="M74" s="44" t="str">
        <f t="shared" si="0"/>
        <v>Bid Incomplete</v>
      </c>
      <c r="N74" s="109">
        <v>5</v>
      </c>
      <c r="O74" s="44" t="str">
        <f t="shared" si="1"/>
        <v>Bid Incomplete</v>
      </c>
      <c r="P74" s="35"/>
      <c r="Q74" s="86"/>
      <c r="R74" s="23"/>
      <c r="S74" s="23"/>
      <c r="T74" s="24" t="str">
        <f t="shared" si="2"/>
        <v/>
      </c>
    </row>
    <row r="75" spans="1:24" x14ac:dyDescent="0.25">
      <c r="A75" s="21" t="s">
        <v>51</v>
      </c>
      <c r="B75" s="59" t="s">
        <v>518</v>
      </c>
      <c r="C75" s="112" t="s">
        <v>496</v>
      </c>
      <c r="D75" s="114" t="s">
        <v>497</v>
      </c>
      <c r="E75" s="152" t="s">
        <v>498</v>
      </c>
      <c r="F75" s="152"/>
      <c r="G75" s="22"/>
      <c r="H75" s="31"/>
      <c r="I75" s="31"/>
      <c r="J75" s="31"/>
      <c r="K75" s="43"/>
      <c r="L75" s="43"/>
      <c r="M75" s="44" t="str">
        <f t="shared" si="0"/>
        <v>Bid Incomplete</v>
      </c>
      <c r="N75" s="109">
        <v>5</v>
      </c>
      <c r="O75" s="44" t="str">
        <f t="shared" si="1"/>
        <v>Bid Incomplete</v>
      </c>
      <c r="P75" s="35"/>
      <c r="Q75" s="86"/>
      <c r="R75" s="23"/>
      <c r="S75" s="23"/>
      <c r="T75" s="24" t="str">
        <f t="shared" si="2"/>
        <v/>
      </c>
    </row>
    <row r="76" spans="1:24" x14ac:dyDescent="0.25">
      <c r="A76" s="21" t="s">
        <v>51</v>
      </c>
      <c r="B76" s="59" t="s">
        <v>518</v>
      </c>
      <c r="C76" s="112" t="s">
        <v>496</v>
      </c>
      <c r="D76" s="114" t="s">
        <v>499</v>
      </c>
      <c r="E76" s="152" t="s">
        <v>500</v>
      </c>
      <c r="F76" s="152"/>
      <c r="G76" s="22"/>
      <c r="H76" s="31"/>
      <c r="I76" s="31"/>
      <c r="J76" s="31"/>
      <c r="K76" s="43"/>
      <c r="L76" s="43"/>
      <c r="M76" s="44" t="str">
        <f t="shared" ref="M76:M78" si="3">IF((AND($J76="Commonly Stocked",ISNUMBER($F$8),ISNUMBER($K76))),$K76*(1-($F$8/100)),IF((AND($J76="Direct Order",ISNUMBER($F$9),ISNUMBER($L76))),($L76+(($F$9/100)*L76)),"Bid Incomplete"))</f>
        <v>Bid Incomplete</v>
      </c>
      <c r="N76" s="109">
        <v>260</v>
      </c>
      <c r="O76" s="44" t="str">
        <f t="shared" si="1"/>
        <v>Bid Incomplete</v>
      </c>
      <c r="P76" s="35"/>
      <c r="Q76" s="86"/>
      <c r="R76" s="23"/>
      <c r="S76" s="23"/>
      <c r="T76" s="24" t="str">
        <f t="shared" si="2"/>
        <v/>
      </c>
    </row>
    <row r="77" spans="1:24" x14ac:dyDescent="0.25">
      <c r="A77" s="21" t="s">
        <v>51</v>
      </c>
      <c r="B77" s="59" t="s">
        <v>518</v>
      </c>
      <c r="C77" s="112" t="s">
        <v>496</v>
      </c>
      <c r="D77" s="114" t="s">
        <v>501</v>
      </c>
      <c r="E77" s="152" t="s">
        <v>502</v>
      </c>
      <c r="F77" s="152"/>
      <c r="G77" s="22"/>
      <c r="H77" s="31"/>
      <c r="I77" s="31"/>
      <c r="J77" s="31"/>
      <c r="K77" s="43"/>
      <c r="L77" s="43"/>
      <c r="M77" s="44" t="str">
        <f t="shared" si="3"/>
        <v>Bid Incomplete</v>
      </c>
      <c r="N77" s="109">
        <v>75</v>
      </c>
      <c r="O77" s="44" t="str">
        <f t="shared" si="1"/>
        <v>Bid Incomplete</v>
      </c>
      <c r="P77" s="35"/>
      <c r="Q77" s="86"/>
      <c r="R77" s="23"/>
      <c r="S77" s="23"/>
      <c r="T77" s="24" t="str">
        <f t="shared" ref="T77:T78" si="4">IF(AND($G77="YES",$R77=""),"Parts Interchange Document must be submitted for Substitute Parts",IF(AND($G77="YES",$R77="NO"),"Parts Interchange Document must be submitted for Substitute Parts",""))</f>
        <v/>
      </c>
    </row>
    <row r="78" spans="1:24" x14ac:dyDescent="0.25">
      <c r="A78" s="21" t="s">
        <v>51</v>
      </c>
      <c r="B78" s="59" t="s">
        <v>518</v>
      </c>
      <c r="C78" s="112" t="s">
        <v>496</v>
      </c>
      <c r="D78" s="114" t="s">
        <v>503</v>
      </c>
      <c r="E78" s="152" t="s">
        <v>504</v>
      </c>
      <c r="F78" s="152"/>
      <c r="G78" s="22"/>
      <c r="H78" s="31"/>
      <c r="I78" s="31"/>
      <c r="J78" s="31"/>
      <c r="K78" s="43"/>
      <c r="L78" s="43"/>
      <c r="M78" s="44" t="str">
        <f t="shared" si="3"/>
        <v>Bid Incomplete</v>
      </c>
      <c r="N78" s="109">
        <v>305</v>
      </c>
      <c r="O78" s="44" t="str">
        <f t="shared" si="1"/>
        <v>Bid Incomplete</v>
      </c>
      <c r="P78" s="35"/>
      <c r="Q78" s="86"/>
      <c r="R78" s="23"/>
      <c r="S78" s="23"/>
      <c r="T78" s="24" t="str">
        <f t="shared" si="4"/>
        <v/>
      </c>
    </row>
    <row r="79" spans="1:24" x14ac:dyDescent="0.25">
      <c r="U79" s="49"/>
      <c r="V79" s="49"/>
      <c r="W79" s="49"/>
      <c r="X79" s="49"/>
    </row>
    <row r="80" spans="1:24" s="26" customFormat="1" ht="20.100000000000001" customHeight="1" x14ac:dyDescent="0.2">
      <c r="B80" s="137" t="s">
        <v>508</v>
      </c>
      <c r="C80" s="138"/>
      <c r="D80" s="138"/>
      <c r="E80" s="138"/>
      <c r="F80" s="138"/>
      <c r="G80" s="138"/>
      <c r="H80" s="138"/>
      <c r="I80" s="138"/>
      <c r="J80" s="138"/>
      <c r="K80" s="138"/>
      <c r="L80" s="138"/>
      <c r="M80" s="138"/>
      <c r="N80" s="138"/>
      <c r="O80" s="138"/>
      <c r="P80" s="138"/>
      <c r="Q80" s="138"/>
      <c r="R80" s="138"/>
      <c r="S80" s="139"/>
      <c r="U80" s="27"/>
      <c r="V80" s="27"/>
      <c r="W80" s="27"/>
      <c r="X80" s="27"/>
    </row>
    <row r="81" spans="2:24" s="49" customFormat="1" ht="36.75" customHeight="1" x14ac:dyDescent="0.25">
      <c r="B81" s="149" t="s">
        <v>536</v>
      </c>
      <c r="C81" s="149"/>
      <c r="D81" s="149"/>
      <c r="E81" s="149"/>
      <c r="F81" s="149"/>
      <c r="H81" s="72" t="s">
        <v>51</v>
      </c>
      <c r="I81" s="27"/>
      <c r="J81" s="27"/>
      <c r="K81" s="50"/>
      <c r="L81" s="50"/>
      <c r="M81" s="50"/>
      <c r="N81" s="51"/>
      <c r="O81" s="73"/>
      <c r="P81" s="27"/>
      <c r="Q81" s="53"/>
      <c r="U81" s="21"/>
      <c r="V81" s="21"/>
      <c r="W81" s="21"/>
      <c r="X81" s="21"/>
    </row>
    <row r="82" spans="2:24" s="27" customFormat="1" ht="26.25" customHeight="1" x14ac:dyDescent="0.25">
      <c r="B82" s="87" t="s">
        <v>382</v>
      </c>
      <c r="C82" s="150" t="s">
        <v>383</v>
      </c>
      <c r="D82" s="150"/>
      <c r="E82" s="87" t="s">
        <v>384</v>
      </c>
      <c r="F82" s="87" t="s">
        <v>516</v>
      </c>
      <c r="N82" s="74"/>
      <c r="Q82" s="53"/>
      <c r="U82" s="21"/>
      <c r="V82" s="21"/>
      <c r="W82" s="21"/>
      <c r="X82" s="21"/>
    </row>
    <row r="83" spans="2:24" x14ac:dyDescent="0.25">
      <c r="B83" s="101"/>
      <c r="C83" s="151"/>
      <c r="D83" s="151"/>
      <c r="E83" s="101"/>
      <c r="F83" s="101"/>
    </row>
    <row r="84" spans="2:24" x14ac:dyDescent="0.25">
      <c r="B84" s="101"/>
      <c r="C84" s="151"/>
      <c r="D84" s="151"/>
      <c r="E84" s="101"/>
      <c r="F84" s="101"/>
    </row>
    <row r="85" spans="2:24" x14ac:dyDescent="0.25">
      <c r="B85" s="101"/>
      <c r="C85" s="151"/>
      <c r="D85" s="151"/>
      <c r="E85" s="101"/>
      <c r="F85" s="101"/>
    </row>
    <row r="86" spans="2:24" x14ac:dyDescent="0.25">
      <c r="B86" s="101"/>
      <c r="C86" s="151"/>
      <c r="D86" s="151"/>
      <c r="E86" s="101"/>
      <c r="F86" s="101"/>
    </row>
    <row r="87" spans="2:24" x14ac:dyDescent="0.25">
      <c r="B87" s="101"/>
      <c r="C87" s="151"/>
      <c r="D87" s="151"/>
      <c r="E87" s="101"/>
      <c r="F87" s="101"/>
    </row>
    <row r="88" spans="2:24" x14ac:dyDescent="0.25">
      <c r="B88" s="101"/>
      <c r="C88" s="151"/>
      <c r="D88" s="151"/>
      <c r="E88" s="101"/>
      <c r="F88" s="101"/>
    </row>
    <row r="89" spans="2:24" x14ac:dyDescent="0.25">
      <c r="B89" s="101"/>
      <c r="C89" s="151"/>
      <c r="D89" s="151"/>
      <c r="E89" s="101"/>
      <c r="F89" s="101"/>
    </row>
    <row r="90" spans="2:24" x14ac:dyDescent="0.25">
      <c r="B90" s="101"/>
      <c r="C90" s="151"/>
      <c r="D90" s="151"/>
      <c r="E90" s="101"/>
      <c r="F90" s="101"/>
    </row>
    <row r="91" spans="2:24" x14ac:dyDescent="0.25">
      <c r="B91" s="101"/>
      <c r="C91" s="151"/>
      <c r="D91" s="151"/>
      <c r="E91" s="101"/>
      <c r="F91" s="101"/>
    </row>
    <row r="92" spans="2:24" x14ac:dyDescent="0.25">
      <c r="B92" s="101"/>
      <c r="C92" s="151"/>
      <c r="D92" s="151"/>
      <c r="E92" s="101"/>
      <c r="F92" s="101"/>
    </row>
    <row r="93" spans="2:24" x14ac:dyDescent="0.25">
      <c r="B93" s="101"/>
      <c r="C93" s="151"/>
      <c r="D93" s="151"/>
      <c r="E93" s="101"/>
      <c r="F93" s="101"/>
    </row>
    <row r="94" spans="2:24" x14ac:dyDescent="0.25">
      <c r="B94" s="101"/>
      <c r="C94" s="151"/>
      <c r="D94" s="151"/>
      <c r="E94" s="101"/>
      <c r="F94" s="101"/>
    </row>
    <row r="95" spans="2:24" x14ac:dyDescent="0.25">
      <c r="B95" s="101"/>
      <c r="C95" s="151"/>
      <c r="D95" s="151"/>
      <c r="E95" s="101"/>
      <c r="F95" s="101"/>
    </row>
    <row r="96" spans="2:24" x14ac:dyDescent="0.25">
      <c r="B96" s="101"/>
      <c r="C96" s="151"/>
      <c r="D96" s="151"/>
      <c r="E96" s="101"/>
      <c r="F96" s="101"/>
    </row>
    <row r="97" spans="2:6" x14ac:dyDescent="0.25">
      <c r="B97" s="101"/>
      <c r="C97" s="151"/>
      <c r="D97" s="151"/>
      <c r="E97" s="101"/>
      <c r="F97" s="101"/>
    </row>
    <row r="98" spans="2:6" x14ac:dyDescent="0.25">
      <c r="B98" s="101"/>
      <c r="C98" s="151"/>
      <c r="D98" s="151"/>
      <c r="E98" s="101"/>
      <c r="F98" s="101"/>
    </row>
    <row r="99" spans="2:6" x14ac:dyDescent="0.25">
      <c r="B99" s="101"/>
      <c r="C99" s="151"/>
      <c r="D99" s="151"/>
      <c r="E99" s="101"/>
      <c r="F99" s="101"/>
    </row>
    <row r="100" spans="2:6" x14ac:dyDescent="0.25">
      <c r="B100" s="101"/>
      <c r="C100" s="151"/>
      <c r="D100" s="151"/>
      <c r="E100" s="101"/>
      <c r="F100" s="101"/>
    </row>
    <row r="101" spans="2:6" x14ac:dyDescent="0.25">
      <c r="B101" s="101"/>
      <c r="C101" s="151"/>
      <c r="D101" s="151"/>
      <c r="E101" s="101"/>
      <c r="F101" s="101"/>
    </row>
    <row r="102" spans="2:6" x14ac:dyDescent="0.25">
      <c r="B102" s="101"/>
      <c r="C102" s="151"/>
      <c r="D102" s="151"/>
      <c r="E102" s="101"/>
      <c r="F102" s="101"/>
    </row>
    <row r="103" spans="2:6" x14ac:dyDescent="0.25">
      <c r="B103" s="101"/>
      <c r="C103" s="151"/>
      <c r="D103" s="151"/>
      <c r="E103" s="101"/>
      <c r="F103" s="101"/>
    </row>
    <row r="104" spans="2:6" x14ac:dyDescent="0.25">
      <c r="B104" s="101"/>
      <c r="C104" s="151"/>
      <c r="D104" s="151"/>
      <c r="E104" s="101"/>
      <c r="F104" s="101"/>
    </row>
    <row r="105" spans="2:6" x14ac:dyDescent="0.25">
      <c r="B105" s="101"/>
      <c r="C105" s="151"/>
      <c r="D105" s="151"/>
      <c r="E105" s="101"/>
      <c r="F105" s="101"/>
    </row>
    <row r="106" spans="2:6" x14ac:dyDescent="0.25">
      <c r="B106" s="101"/>
      <c r="C106" s="151"/>
      <c r="D106" s="151"/>
      <c r="E106" s="101"/>
      <c r="F106" s="101"/>
    </row>
    <row r="107" spans="2:6" x14ac:dyDescent="0.25">
      <c r="B107" s="101"/>
      <c r="C107" s="151"/>
      <c r="D107" s="151"/>
      <c r="E107" s="101"/>
      <c r="F107" s="101"/>
    </row>
    <row r="108" spans="2:6" x14ac:dyDescent="0.25">
      <c r="B108" s="101"/>
      <c r="C108" s="151"/>
      <c r="D108" s="151"/>
      <c r="E108" s="101"/>
      <c r="F108" s="101"/>
    </row>
  </sheetData>
  <sheetProtection algorithmName="SHA-512" hashValue="3oghPdOOxmuPxBCabFAdDGdmzhoDXiwe7RW9ipce87pABSlevael7Ppn/OwH8Dc5s9gNqbJQrp2SxpVIKdCF0w==" saltValue="dqczP+m407MuH8WULfyasA==" spinCount="100000" sheet="1" selectLockedCells="1"/>
  <mergeCells count="106">
    <mergeCell ref="C107:D107"/>
    <mergeCell ref="C101:D101"/>
    <mergeCell ref="C102:D102"/>
    <mergeCell ref="C103:D103"/>
    <mergeCell ref="C104:D104"/>
    <mergeCell ref="C105:D105"/>
    <mergeCell ref="C106:D106"/>
    <mergeCell ref="C95:D95"/>
    <mergeCell ref="C96:D96"/>
    <mergeCell ref="C97:D97"/>
    <mergeCell ref="C98:D98"/>
    <mergeCell ref="C99:D99"/>
    <mergeCell ref="C100:D100"/>
    <mergeCell ref="C82:D82"/>
    <mergeCell ref="C89:D89"/>
    <mergeCell ref="C90:D90"/>
    <mergeCell ref="C91:D91"/>
    <mergeCell ref="C92:D92"/>
    <mergeCell ref="C93:D93"/>
    <mergeCell ref="C94:D94"/>
    <mergeCell ref="C83:D83"/>
    <mergeCell ref="C84:D84"/>
    <mergeCell ref="C85:D85"/>
    <mergeCell ref="C86:D86"/>
    <mergeCell ref="C87:D87"/>
    <mergeCell ref="C88:D88"/>
    <mergeCell ref="E75:F75"/>
    <mergeCell ref="E76:F76"/>
    <mergeCell ref="E77:F77"/>
    <mergeCell ref="E78:F78"/>
    <mergeCell ref="E69:F69"/>
    <mergeCell ref="E70:F70"/>
    <mergeCell ref="E71:F71"/>
    <mergeCell ref="E72:F72"/>
    <mergeCell ref="E73:F73"/>
    <mergeCell ref="E74:F74"/>
    <mergeCell ref="E63:F63"/>
    <mergeCell ref="E64:F64"/>
    <mergeCell ref="E65:F65"/>
    <mergeCell ref="E66:F66"/>
    <mergeCell ref="E67:F67"/>
    <mergeCell ref="E68:F68"/>
    <mergeCell ref="E57:F57"/>
    <mergeCell ref="E58:F58"/>
    <mergeCell ref="E59:F59"/>
    <mergeCell ref="E60:F60"/>
    <mergeCell ref="E61:F61"/>
    <mergeCell ref="E62:F62"/>
    <mergeCell ref="E52:F52"/>
    <mergeCell ref="E53:F53"/>
    <mergeCell ref="E54:F54"/>
    <mergeCell ref="E55:F55"/>
    <mergeCell ref="E56:F56"/>
    <mergeCell ref="E46:F46"/>
    <mergeCell ref="E47:F47"/>
    <mergeCell ref="E48:F48"/>
    <mergeCell ref="E49:F49"/>
    <mergeCell ref="E50:F50"/>
    <mergeCell ref="E51:F51"/>
    <mergeCell ref="E41:F41"/>
    <mergeCell ref="E42:F42"/>
    <mergeCell ref="E43:F43"/>
    <mergeCell ref="E44:F44"/>
    <mergeCell ref="E45:F45"/>
    <mergeCell ref="E36:F36"/>
    <mergeCell ref="E37:F37"/>
    <mergeCell ref="E38:F38"/>
    <mergeCell ref="E39:F39"/>
    <mergeCell ref="E40:F40"/>
    <mergeCell ref="B1:F1"/>
    <mergeCell ref="C2:F2"/>
    <mergeCell ref="C4:F4"/>
    <mergeCell ref="B6:F6"/>
    <mergeCell ref="C7:E7"/>
    <mergeCell ref="E18:F18"/>
    <mergeCell ref="E19:F19"/>
    <mergeCell ref="E20:F20"/>
    <mergeCell ref="B12:S12"/>
    <mergeCell ref="E14:F14"/>
    <mergeCell ref="E15:F15"/>
    <mergeCell ref="E16:F16"/>
    <mergeCell ref="E17:F17"/>
    <mergeCell ref="B80:S80"/>
    <mergeCell ref="B81:F81"/>
    <mergeCell ref="C108:D108"/>
    <mergeCell ref="C8:E8"/>
    <mergeCell ref="G8:H8"/>
    <mergeCell ref="C9:E9"/>
    <mergeCell ref="G9:H9"/>
    <mergeCell ref="C10:E10"/>
    <mergeCell ref="G10:H10"/>
    <mergeCell ref="E21:F21"/>
    <mergeCell ref="E22:F22"/>
    <mergeCell ref="E23:F23"/>
    <mergeCell ref="E30:F30"/>
    <mergeCell ref="E31:F31"/>
    <mergeCell ref="E32:F32"/>
    <mergeCell ref="E33:F33"/>
    <mergeCell ref="E34:F34"/>
    <mergeCell ref="E35:F35"/>
    <mergeCell ref="E24:F24"/>
    <mergeCell ref="E25:F25"/>
    <mergeCell ref="E26:F26"/>
    <mergeCell ref="E27:F27"/>
    <mergeCell ref="E28:F28"/>
    <mergeCell ref="E29:F29"/>
  </mergeCells>
  <conditionalFormatting sqref="K15:K78">
    <cfRule type="expression" dxfId="9" priority="17">
      <formula>ISBLANK($J15)</formula>
    </cfRule>
    <cfRule type="expression" dxfId="8" priority="18">
      <formula>$J15="Direct Order"</formula>
    </cfRule>
  </conditionalFormatting>
  <conditionalFormatting sqref="L15:L78">
    <cfRule type="expression" dxfId="7" priority="15">
      <formula>$J15="Commonly Stocked"</formula>
    </cfRule>
    <cfRule type="expression" dxfId="6" priority="16">
      <formula>ISBLANK($J15)</formula>
    </cfRule>
  </conditionalFormatting>
  <conditionalFormatting sqref="R16:R78 I15:I78">
    <cfRule type="expression" dxfId="5" priority="13">
      <formula>$G15="NO"</formula>
    </cfRule>
    <cfRule type="expression" dxfId="4" priority="14">
      <formula>$G15=""</formula>
    </cfRule>
  </conditionalFormatting>
  <conditionalFormatting sqref="R15:S15 S16:S78">
    <cfRule type="expression" dxfId="3" priority="11">
      <formula>$G15="NO"</formula>
    </cfRule>
    <cfRule type="expression" dxfId="2" priority="12">
      <formula>$G15=""</formula>
    </cfRule>
  </conditionalFormatting>
  <conditionalFormatting sqref="H15:H78">
    <cfRule type="expression" dxfId="1" priority="1">
      <formula>$G15="NO"</formula>
    </cfRule>
    <cfRule type="expression" dxfId="0" priority="2">
      <formula>$G15=""</formula>
    </cfRule>
  </conditionalFormatting>
  <dataValidations count="9">
    <dataValidation type="list" allowBlank="1" showInputMessage="1" showErrorMessage="1" sqref="R15:R78 G15:G78">
      <formula1>"YES, NO"</formula1>
    </dataValidation>
    <dataValidation type="list" allowBlank="1" showInputMessage="1" showErrorMessage="1" sqref="J15:J78">
      <formula1>"Commonly Stocked, Direct Order"</formula1>
    </dataValidation>
    <dataValidation type="custom" allowBlank="1" showInputMessage="1" showErrorMessage="1" error="The NYS Cost-Plus Percentage is limited to either a whole number, or a number up to one decimal point (e.g., &quot;15&quot; or &quot;15.6&quot;)" sqref="F9">
      <formula1>AND(ISNUMBER(F9),F9&gt;=0,ISNUMBER(F9),F9&lt;=100,IF(ISERROR(FIND(".",F9)),F9&gt;=0,LEN(F9)-FIND(".",F9)&lt;=1))</formula1>
    </dataValidation>
    <dataValidation type="custom" allowBlank="1" showInputMessage="1" showErrorMessage="1" error="The NYS Discount Percentage is limited to either a whole number, or a number up to one decimal point (e.g., &quot;55&quot; or &quot;55.6&quot;)" sqref="F8">
      <formula1>AND(ISNUMBER(F8),F8&gt;=0,ISNUMBER(F8),F8&lt;=100,IF(ISERROR(FIND(".",F8)),F8&gt;=0,LEN(F8)-FIND(".",F8)&lt;=1))</formula1>
    </dataValidation>
    <dataValidation type="custom" allowBlank="1" showInputMessage="1" showErrorMessage="1" error="You have selected &quot;NO&quot; under Bidding Substitute Part. No information should be added here. Please select &quot;YES&quot; if you need to add information." sqref="H15:H78">
      <formula1>G15="YES"</formula1>
    </dataValidation>
    <dataValidation type="custom" allowBlank="1" showInputMessage="1" showErrorMessage="1" error="You have selected &quot;NO&quot; under Bidding Substitute Part. No information should be added here. Please select &quot;YES&quot; if you need to add information." sqref="I15:I78">
      <formula1>G15="Yes"</formula1>
    </dataValidation>
    <dataValidation type="custom" allowBlank="1" showInputMessage="1" showErrorMessage="1" error="You've selected this item is Direct Order. No List Price should be entered. " sqref="K15:K78">
      <formula1>J15="Commonly Stocked"</formula1>
    </dataValidation>
    <dataValidation type="custom" allowBlank="1" showInputMessage="1" showErrorMessage="1" error="You have selected &quot;Commonly Stocked&quot;. No information should be added in this section. Please select &quot;Direct Order&quot; if you would like to list an OEM Quote Price. " sqref="L15:L78">
      <formula1>J15="Direct Order"</formula1>
    </dataValidation>
    <dataValidation type="custom" allowBlank="1" showInputMessage="1" showErrorMessage="1" error="You have selected this item is not a Bidding Substitue Part, no information is needed here. " sqref="S15:S78">
      <formula1>G15="YES"</formula1>
    </dataValidation>
  </dataValidations>
  <pageMargins left="0.7" right="0.7" top="0.75" bottom="0.75" header="0.3" footer="0.3"/>
  <pageSetup scale="50" orientation="landscape" horizontalDpi="4294967293" verticalDpi="4294967293" r:id="rId1"/>
  <headerFooter>
    <oddHeader>&amp;LGroup 30310-23123, Vehicle and Equipment Parts and Related Product&amp;R&amp;A</oddHeader>
    <oddFooter>&amp;L23123i_Attachment01</oddFooter>
  </headerFooter>
  <ignoredErrors>
    <ignoredError sqref="D76:D7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Attach 1 Summary</vt:lpstr>
      <vt:lpstr>Instructions</vt:lpstr>
      <vt:lpstr>Lot 1</vt:lpstr>
      <vt:lpstr>Lot 2</vt:lpstr>
      <vt:lpstr>'Attach 1 Summary'!Print_Area</vt:lpstr>
      <vt:lpstr>Instructions!Print_Area</vt:lpstr>
      <vt:lpstr>'Lot 1'!Print_Area</vt:lpstr>
      <vt:lpstr>'Lot 2'!Print_Area</vt:lpstr>
      <vt:lpstr>Instructions!Print_Titles</vt:lpstr>
      <vt:lpstr>'Lot 1'!Print_Titles</vt:lpstr>
      <vt:lpstr>'Lot 2'!Print_Titles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shannon.m.binder</dc:creator>
  <cp:lastModifiedBy>Brown, Ronald</cp:lastModifiedBy>
  <cp:lastPrinted>2018-11-26T19:06:19Z</cp:lastPrinted>
  <dcterms:created xsi:type="dcterms:W3CDTF">2012-08-09T14:16:18Z</dcterms:created>
  <dcterms:modified xsi:type="dcterms:W3CDTF">2018-12-07T13:29:43Z</dcterms:modified>
</cp:coreProperties>
</file>