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V:\Finance\Purchasing\RFP's\2079 SDVOB Util System\FINAL DOCS\"/>
    </mc:Choice>
  </mc:AlternateContent>
  <bookViews>
    <workbookView xWindow="0" yWindow="0" windowWidth="19200" windowHeight="6828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Sheet1!$A$2:$Q$219</definedName>
    <definedName name="choices2">'[1]FY18-19 Goal Plan Tracker'!$B$103:$B$106</definedName>
    <definedName name="patrick">'[1]FY18-19 Goal Plan Tracker'!$C$103:$C$200</definedName>
    <definedName name="patrick1">'[1]FY18-19 Goal Plan Tracker'!$C$102:$C$200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4" i="2"/>
  <c r="B3" i="2"/>
  <c r="B7" i="2"/>
  <c r="B2" i="2"/>
  <c r="I78" i="2"/>
  <c r="H76" i="2"/>
  <c r="H71" i="2"/>
  <c r="H69" i="2"/>
  <c r="H60" i="2"/>
  <c r="H50" i="2"/>
  <c r="H46" i="2"/>
  <c r="H41" i="2"/>
  <c r="H34" i="2"/>
  <c r="H32" i="2"/>
  <c r="H26" i="2"/>
  <c r="H25" i="2"/>
  <c r="H111" i="2" l="1"/>
  <c r="B105" i="1" l="1"/>
  <c r="B103" i="1" l="1"/>
  <c r="B104" i="1"/>
  <c r="B101" i="1" l="1"/>
  <c r="B100" i="1"/>
  <c r="B102" i="1"/>
</calcChain>
</file>

<file path=xl/sharedStrings.xml><?xml version="1.0" encoding="utf-8"?>
<sst xmlns="http://schemas.openxmlformats.org/spreadsheetml/2006/main" count="617" uniqueCount="218">
  <si>
    <t>State Agency/Authority</t>
  </si>
  <si>
    <t>Progress with Goal Plan</t>
  </si>
  <si>
    <t xml:space="preserve">Date First Draft Received </t>
  </si>
  <si>
    <t>Revision Required?</t>
  </si>
  <si>
    <t>Date Revision Received</t>
  </si>
  <si>
    <t>Date of Director Approval Email</t>
  </si>
  <si>
    <t>Projected Agency Non-Exempt / Non-Excluded Funds</t>
  </si>
  <si>
    <t>Projected SDVOB Amount</t>
  </si>
  <si>
    <t>SDVOB Utilization Rate</t>
  </si>
  <si>
    <t>Correspondence Notes</t>
  </si>
  <si>
    <t>Agency Point of Contact</t>
  </si>
  <si>
    <t>Adirondack Park Agency (APA)</t>
  </si>
  <si>
    <t>Not Submitted</t>
  </si>
  <si>
    <t>No</t>
  </si>
  <si>
    <t>elaine.caldwell@apa.ny.gov</t>
  </si>
  <si>
    <t>Agriculture &amp; NYS Horse-Breeding Development Fund (Ag&amp;Horse)</t>
  </si>
  <si>
    <t>Brian.Squadere@gaming.ny.gov</t>
  </si>
  <si>
    <t>Albany County Airport Authority (ACAA)</t>
  </si>
  <si>
    <t xml:space="preserve">jmunger@albanyairport.com </t>
  </si>
  <si>
    <t>Albany Port District Commission (PortAlbany)</t>
  </si>
  <si>
    <t>pjordan@portofalbany.us</t>
  </si>
  <si>
    <t>Alcohol Beverage Control Board (SLA)</t>
  </si>
  <si>
    <t xml:space="preserve">David.Edmunds@sla.ny.gov </t>
  </si>
  <si>
    <t>Battery Park City Authority (BPCA)</t>
  </si>
  <si>
    <t>anthony.petereson@bpca.ny.gov</t>
  </si>
  <si>
    <t>Board of Elections (ELECTIONS)</t>
  </si>
  <si>
    <t>tom.jarose@elections.ny.gov</t>
  </si>
  <si>
    <t>Buffalo Fiscal Stability Authority (BFSA)</t>
  </si>
  <si>
    <t xml:space="preserve">Jeanette.Robe@bfsa.ny.gov </t>
  </si>
  <si>
    <t>Capital District Transportation Authority (CDTA)</t>
  </si>
  <si>
    <t>sdsansky@cdta.org</t>
  </si>
  <si>
    <t>Cayuga County Water &amp; Sewer Authority (CCWSA)</t>
  </si>
  <si>
    <t>Central New York Regional Transportation Authority (CNYRTA)</t>
  </si>
  <si>
    <t>cmaccollum@centro.org</t>
  </si>
  <si>
    <t>City University Construction Fund (CUCF)</t>
  </si>
  <si>
    <t xml:space="preserve">Jeffrey.Weinstein@cuny.edu </t>
  </si>
  <si>
    <t>City University of New York (CUNY)</t>
  </si>
  <si>
    <t>jung.choi@cuny.edu</t>
  </si>
  <si>
    <t>Council on the Arts (ARTS)</t>
  </si>
  <si>
    <t>brenda.brown@arts.ny.gov</t>
  </si>
  <si>
    <t>Department of Agriculture &amp; Markets (AG&amp;MKTS)</t>
  </si>
  <si>
    <t>carrie.lindemann@agriculture.ny.gov</t>
  </si>
  <si>
    <t>Department of Civil Service (CS)</t>
  </si>
  <si>
    <t>Dominique.Choute@cs.ny.gov</t>
  </si>
  <si>
    <t>Department of Corrections &amp; Community Supervision (DOCCS)</t>
  </si>
  <si>
    <t>marie-josee.washington@doccs.ny.gov</t>
  </si>
  <si>
    <t>Department of Economic Development (DED)</t>
  </si>
  <si>
    <t>Morgan.Hammen@esd.ny.gov</t>
  </si>
  <si>
    <t>Department of Environmental Conservation (DEC)</t>
  </si>
  <si>
    <t>annemarie.cramer@dec.ny.gov</t>
  </si>
  <si>
    <t>Department of Financial Services (DFS)</t>
  </si>
  <si>
    <t>steven.mcclellan@dfs.ny.gov</t>
  </si>
  <si>
    <t>Department of Health (DOH)</t>
  </si>
  <si>
    <t xml:space="preserve">elizabeth.wood@health.ny.gov </t>
  </si>
  <si>
    <t>Department of Labor (DOL)</t>
  </si>
  <si>
    <t xml:space="preserve">Amanda.Chrysler@labor.ny.gov </t>
  </si>
  <si>
    <t>Department of Motor Vehicles (DMV)</t>
  </si>
  <si>
    <t xml:space="preserve">Michele.Welch@dmv.ny.gov </t>
  </si>
  <si>
    <t>Department of Public Service (DPS)</t>
  </si>
  <si>
    <t xml:space="preserve">Laura.Ferraro@dps.ny.gov </t>
  </si>
  <si>
    <t>Department of State (DOS)</t>
  </si>
  <si>
    <t xml:space="preserve">Maria.Herman@dos.ny.gov </t>
  </si>
  <si>
    <t>Department of Taxation &amp; Finance (TAX)</t>
  </si>
  <si>
    <t xml:space="preserve">John.Blanch@tax.ny.gov </t>
  </si>
  <si>
    <t>Department of Transportation (DOT)</t>
  </si>
  <si>
    <t xml:space="preserve">Jackie.Jones@dot.ny.gov </t>
  </si>
  <si>
    <t>Development Authority of the North Country (DANC)</t>
  </si>
  <si>
    <t xml:space="preserve">ltousant@danc.org </t>
  </si>
  <si>
    <t>Division of Criminal Justice Services (DCJS)</t>
  </si>
  <si>
    <t xml:space="preserve">Rianne.Romeo@dcjs.ny.gov </t>
  </si>
  <si>
    <t>Division of Budget (DOB)</t>
  </si>
  <si>
    <t xml:space="preserve">Christopher.Kirby@budget.ny.gov </t>
  </si>
  <si>
    <t>Division of Homeland Security &amp; Emergency Services (DHSES)</t>
  </si>
  <si>
    <t>Division of Human Rights (DHR)</t>
  </si>
  <si>
    <t xml:space="preserve">Cristian.Chirila@dhr.ny.gov </t>
  </si>
  <si>
    <t>Division of Military &amp; Naval Affairs (DMNA)</t>
  </si>
  <si>
    <t xml:space="preserve">maria.r.gallerie.nfg@mail.mil </t>
  </si>
  <si>
    <t>Division of State Police (TROOPERS)</t>
  </si>
  <si>
    <t xml:space="preserve">CLAUDINE.COSTELLO@troopers.ny.gov </t>
  </si>
  <si>
    <t>Division of Veterans Affairs (DVA)</t>
  </si>
  <si>
    <t xml:space="preserve">Benjamin.Pomerance@veterans.ny.gov </t>
  </si>
  <si>
    <t>Dormitory Authority of the State of New York (DASNY)</t>
  </si>
  <si>
    <t xml:space="preserve">TChristi@dasny.org </t>
  </si>
  <si>
    <t>Empire Center at the Egg (EGG)</t>
  </si>
  <si>
    <t xml:space="preserve">mmoross@theegg.org </t>
  </si>
  <si>
    <t>Empire State Development (ESD)</t>
  </si>
  <si>
    <t xml:space="preserve">Morgan.Hammen@esd.ny.gov </t>
  </si>
  <si>
    <t>Environmental Facilities Corporation (EFC)</t>
  </si>
  <si>
    <t xml:space="preserve">Brian.McGuire@efc.ny.gov </t>
  </si>
  <si>
    <t>Erie County Medical Center (ECMC)</t>
  </si>
  <si>
    <t>Erie County Fiscal Stability Authority (ECFSA)</t>
  </si>
  <si>
    <t xml:space="preserve">Kenneth.Vetter@ecfsa.ny.gov </t>
  </si>
  <si>
    <t>Executive Chamber (CHAMBER)</t>
  </si>
  <si>
    <t>Gaming Commission (GAMING)</t>
  </si>
  <si>
    <t xml:space="preserve">michele.june@gaming.ny.gov </t>
  </si>
  <si>
    <t>Governor's Office of Employee Relations (GOER)</t>
  </si>
  <si>
    <t xml:space="preserve">Nicholas.Giuliano@goer.ny.gov </t>
  </si>
  <si>
    <t>Higher Education Services Corporation (HESC)</t>
  </si>
  <si>
    <t xml:space="preserve">Bianca.Sanders@hesc.ny.gov </t>
  </si>
  <si>
    <t>Housing Trust Fund Corporation/Governor's Office of Storm Recovery (GOSR)</t>
  </si>
  <si>
    <t xml:space="preserve">Avantika.Banerjee@stormrecovery.ny.gov </t>
  </si>
  <si>
    <t>Hudson River-Black River Regulating District (HRBRRD)</t>
  </si>
  <si>
    <t xml:space="preserve">sruzycky@hrbrrd.com </t>
  </si>
  <si>
    <t>Hudson River Park Trust (HRPT)</t>
  </si>
  <si>
    <t>rmedina@hrpt.ny.gov</t>
  </si>
  <si>
    <t>Information Technology Services (ITS)</t>
  </si>
  <si>
    <t xml:space="preserve">Ed.Snyder@its.ny.gov </t>
  </si>
  <si>
    <t>Jacob Javits Convention Center (JAVITS)</t>
  </si>
  <si>
    <t xml:space="preserve">imercedes@javitscenter.com </t>
  </si>
  <si>
    <t>Joint Commission on Public Ethics (JCOPE)</t>
  </si>
  <si>
    <t xml:space="preserve">stephen.boland@jcope.ny.gov </t>
  </si>
  <si>
    <t>Justice Center for the Protection of Persons with Special Needs (JUSTICE)</t>
  </si>
  <si>
    <t xml:space="preserve">lisa.mclea@JusticeCenter.ny.gov </t>
  </si>
  <si>
    <t>Livingston County Water &amp; Sewer Authority (LCWSA)</t>
  </si>
  <si>
    <t xml:space="preserve">cvanhorne@co.livingston.ny.us </t>
  </si>
  <si>
    <t>Long Island Power Authority (LIPA)</t>
  </si>
  <si>
    <t xml:space="preserve">RRhoden@lipower.org </t>
  </si>
  <si>
    <t>Metropolitan Transportation Authority (MTA)</t>
  </si>
  <si>
    <t>Nassau County Interim Finance Authority (NIFA)</t>
  </si>
  <si>
    <t xml:space="preserve">Carl.Dreyer@NIFA.ny.gov </t>
  </si>
  <si>
    <t>Nassau Health Care Corp. (NHCC)</t>
  </si>
  <si>
    <t xml:space="preserve">wlowe@numc.edu </t>
  </si>
  <si>
    <t>Natural Heritage Trust (NHT)</t>
  </si>
  <si>
    <t xml:space="preserve">Michelle.Phillips-Conlen@parks.ny.gov </t>
  </si>
  <si>
    <t>New York Power Authority (NYPA)</t>
  </si>
  <si>
    <t xml:space="preserve">Debra.White@nypa.gov </t>
  </si>
  <si>
    <t>New York State Bridge Authority (NYSBA)</t>
  </si>
  <si>
    <t xml:space="preserve">TAsh@NYSBA.NY.gov </t>
  </si>
  <si>
    <t>New York State Energy Research &amp; Development Authority (NYSERDA)</t>
  </si>
  <si>
    <t>Cheryl.Glanton@nyserda.ny.gov</t>
  </si>
  <si>
    <t>New York State Homes &amp; Community Renewal - DHCR, HTFC (DHCR)</t>
  </si>
  <si>
    <t xml:space="preserve">Wanda.Graham@nyshcr.org </t>
  </si>
  <si>
    <t>New York State Homes &amp; Community Renewal - HFA, AHC, SONYMA, MBBA, TSFC (HFA)</t>
  </si>
  <si>
    <t>New York State Insurance Fund (NYSIF)</t>
  </si>
  <si>
    <t xml:space="preserve">lmccullo@nysif.com </t>
  </si>
  <si>
    <t>New York State Thoroughbred Breeding &amp; Development Fund Corporation (NYBREDS)</t>
  </si>
  <si>
    <t xml:space="preserve">jlaboissiere@nybreds.com </t>
  </si>
  <si>
    <t>New York State Thruway Authority (NYSTA)</t>
  </si>
  <si>
    <t xml:space="preserve">Larry.Norville@thruway.ny.gov </t>
  </si>
  <si>
    <t>Niagara Falls Water Board (NFWB)</t>
  </si>
  <si>
    <t xml:space="preserve">thahn@NFWB.org </t>
  </si>
  <si>
    <t>Niagara Frontier Transportation Authority (NFTA)</t>
  </si>
  <si>
    <t>Office for People with Developmental Disabilities (OPWDD)</t>
  </si>
  <si>
    <t xml:space="preserve">wanda.l.anderson@opwdd.ny.gov </t>
  </si>
  <si>
    <t>Office for the Aging (AGING)</t>
  </si>
  <si>
    <t xml:space="preserve">Barbara.Allison@aging.ny.gov </t>
  </si>
  <si>
    <t>Office for the Prevention of Domestic Violence (OPDV)</t>
  </si>
  <si>
    <t xml:space="preserve">Shannon.Cantiello@opdv.ny.gov </t>
  </si>
  <si>
    <t>Office for Victim Services (OVS)</t>
  </si>
  <si>
    <t xml:space="preserve">Paul.Guilbeault@ovs.ny.gov </t>
  </si>
  <si>
    <t>Office of Alcoholism &amp; Substance Abuse Services (OASAS)</t>
  </si>
  <si>
    <t xml:space="preserve">Bill.Reilly@oasas.ny.gov </t>
  </si>
  <si>
    <t>Office of Children &amp; Family Services (OCFS)</t>
  </si>
  <si>
    <t>margaret.carpenter@ocfs.ny.gov</t>
  </si>
  <si>
    <t>Office of General Services (OGS)</t>
  </si>
  <si>
    <t>robert.curtin@ogs.ny.gov</t>
  </si>
  <si>
    <t>Office of Temporary &amp; Disability Assistance (OTDA)</t>
  </si>
  <si>
    <t>Office of the Inspector General (OIG)</t>
  </si>
  <si>
    <t>Office of the Medicaid Inspector General (OMIG)</t>
  </si>
  <si>
    <t xml:space="preserve">Bill.Kniskern@omig.ny.gov </t>
  </si>
  <si>
    <t>Office of the Welfare Inspector General (OWIG)</t>
  </si>
  <si>
    <t>Office of Mental Health (OMH)</t>
  </si>
  <si>
    <t>Office of Parks, Recreation, &amp; Historic Preservation (PARKS)</t>
  </si>
  <si>
    <t>ashley.arnold@parks.ny.gov</t>
  </si>
  <si>
    <t>Ogdensburg Bridge &amp; Port Authority (OGDEN)</t>
  </si>
  <si>
    <t xml:space="preserve">kclary@ogdensport.com </t>
  </si>
  <si>
    <t>Olympic Regional Development Authority (ORDA)</t>
  </si>
  <si>
    <t xml:space="preserve">LBeck@orda.org </t>
  </si>
  <si>
    <t>Port of Oswego Authority (OSWEGO)</t>
  </si>
  <si>
    <t xml:space="preserve">wscriber@portoswego.com </t>
  </si>
  <si>
    <t>Public Employment Relations Board (PERB)</t>
  </si>
  <si>
    <t xml:space="preserve">JORourke@perb.ny.gov </t>
  </si>
  <si>
    <t>Rochester Genesee Regional Transportation Authority (RGRTA)</t>
  </si>
  <si>
    <t xml:space="preserve">dsywulski@myrts.com </t>
  </si>
  <si>
    <t>Roosevelt Island Operating Corporation (RIOC)</t>
  </si>
  <si>
    <t>Primary: Rudolph.Rajaballey@rioc.ny.gov; CC: Kimberly.Quinones@rioc.ny.gov, Muneshwar.Jagdharry@rioc.ny.gov, Natalee.Grant-Henriques@rioc.ny.gov</t>
  </si>
  <si>
    <t>Roswell Park Cancer Institute (RPCI)</t>
  </si>
  <si>
    <t>David.Scott@RoswellPark.org</t>
  </si>
  <si>
    <t>Schenectady Metroplex Development Authority (SMDA)</t>
  </si>
  <si>
    <t xml:space="preserve">DHogenkamp@schenectadymetroplex.org </t>
  </si>
  <si>
    <t xml:space="preserve">Allison.Young@dcjs.ny.gov </t>
  </si>
  <si>
    <t>State University of New York (SUNY)</t>
  </si>
  <si>
    <t xml:space="preserve">Alice.Roberson@suny.edu </t>
  </si>
  <si>
    <t>State University Construction Fund (SUCF)</t>
  </si>
  <si>
    <t>Lois.McLaughlin@suny.edu</t>
  </si>
  <si>
    <t>Syracuse Regional Airport Authority (SRAA)</t>
  </si>
  <si>
    <t xml:space="preserve">ewilson@omni-ops.com </t>
  </si>
  <si>
    <t>United Nations Development Corporation (UNDC)</t>
  </si>
  <si>
    <t xml:space="preserve">jhandman@undc.org </t>
  </si>
  <si>
    <t>Upper Mohawk Valley Water Authority (MVWA)</t>
  </si>
  <si>
    <t>Westchester County Health Care Corporation (WMC)</t>
  </si>
  <si>
    <t xml:space="preserve">Iliana.Carmona@wmchealth.org </t>
  </si>
  <si>
    <t>Workers Compensation Board (WCB)</t>
  </si>
  <si>
    <t xml:space="preserve">Tonya.Sanderson@wcb.ny.gov </t>
  </si>
  <si>
    <t>Yes</t>
  </si>
  <si>
    <t>Submitted-under review</t>
  </si>
  <si>
    <t>Submitted-awaiting revisions</t>
  </si>
  <si>
    <t>Director Approved</t>
  </si>
  <si>
    <t>Number of Agencies Not Submitted</t>
  </si>
  <si>
    <t>Number of Agencies Submitted</t>
  </si>
  <si>
    <t>Asked for extension</t>
  </si>
  <si>
    <t xml:space="preserve">Stephanie_Calhoun@nfta.com; Bruce.Izard@nfta.com; </t>
  </si>
  <si>
    <t>reach out to see if they were part of reminder email</t>
  </si>
  <si>
    <t>State Commision of Correction (SCOC) SAME AS DCJS</t>
  </si>
  <si>
    <t>Recommend Approve</t>
  </si>
  <si>
    <t>See OIG</t>
  </si>
  <si>
    <t>SeeOIG</t>
  </si>
  <si>
    <t>Need to clarifiy</t>
  </si>
  <si>
    <t>Need to clarify</t>
  </si>
  <si>
    <t>Number of Agencies Recommend Approve:</t>
  </si>
  <si>
    <t>Number of Agencies Asking for Extension</t>
  </si>
  <si>
    <t>getting it to us next week -PM2/1</t>
  </si>
  <si>
    <t>Number of Goal Plans to review (that are submitted)</t>
  </si>
  <si>
    <t>Do not pressure (ken)</t>
  </si>
  <si>
    <t>Not covered by law, see checklist for problems with GP (but recommend to approve from AT)</t>
  </si>
  <si>
    <t>Number of Agencies Awaiting revision</t>
  </si>
  <si>
    <t>AT spoke with justin Engel regarding clarifying grant $ and eligible spending. - will revise</t>
  </si>
  <si>
    <t>Attachment #12  Goal Plan Tracker 2018-19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</si>
</sst>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44" fontId="0" fillId="3" borderId="1" xfId="2" applyFont="1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0" borderId="0" xfId="2" applyFont="1" applyAlignment="1">
      <alignment wrapText="1"/>
    </xf>
    <xf numFmtId="0" fontId="1" fillId="2" borderId="1" xfId="2" applyNumberFormat="1" applyFont="1" applyFill="1" applyBorder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9" fontId="1" fillId="2" borderId="1" xfId="3" applyFont="1" applyFill="1" applyBorder="1" applyAlignment="1">
      <alignment horizontal="center" vertical="center" wrapText="1"/>
    </xf>
    <xf numFmtId="9" fontId="0" fillId="0" borderId="1" xfId="3" applyFont="1" applyBorder="1" applyAlignment="1">
      <alignment horizontal="center" vertical="center" wrapText="1"/>
    </xf>
    <xf numFmtId="9" fontId="0" fillId="3" borderId="1" xfId="3" applyFont="1" applyFill="1" applyBorder="1" applyAlignment="1">
      <alignment horizontal="center" vertical="center" wrapText="1"/>
    </xf>
    <xf numFmtId="9" fontId="0" fillId="2" borderId="1" xfId="3" applyFont="1" applyFill="1" applyBorder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44" fontId="0" fillId="0" borderId="0" xfId="2" applyFont="1" applyBorder="1" applyAlignment="1">
      <alignment horizontal="center" vertical="center" wrapText="1"/>
    </xf>
    <xf numFmtId="9" fontId="0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" fontId="0" fillId="0" borderId="0" xfId="0" applyNumberFormat="1" applyBorder="1" applyAlignment="1">
      <alignment horizontal="center" vertical="center" wrapText="1"/>
    </xf>
    <xf numFmtId="44" fontId="0" fillId="0" borderId="0" xfId="2" applyFont="1" applyBorder="1" applyAlignment="1">
      <alignment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4" borderId="1" xfId="4" applyFont="1" applyBorder="1" applyAlignment="1">
      <alignment wrapText="1"/>
    </xf>
    <xf numFmtId="0" fontId="9" fillId="7" borderId="1" xfId="6" applyFont="1" applyBorder="1" applyAlignment="1">
      <alignment wrapText="1"/>
    </xf>
    <xf numFmtId="0" fontId="1" fillId="8" borderId="1" xfId="7" applyFont="1" applyBorder="1" applyAlignment="1">
      <alignment wrapText="1"/>
    </xf>
    <xf numFmtId="0" fontId="5" fillId="4" borderId="1" xfId="4" applyFont="1" applyBorder="1" applyAlignment="1">
      <alignment horizontal="center" wrapText="1"/>
    </xf>
    <xf numFmtId="0" fontId="7" fillId="5" borderId="1" xfId="5" applyFont="1" applyBorder="1" applyAlignment="1">
      <alignment horizontal="center" vertical="center" wrapText="1"/>
    </xf>
    <xf numFmtId="0" fontId="9" fillId="7" borderId="1" xfId="6" applyFont="1" applyBorder="1" applyAlignment="1">
      <alignment horizontal="center" vertical="center" wrapText="1"/>
    </xf>
    <xf numFmtId="0" fontId="7" fillId="6" borderId="1" xfId="5" applyFont="1" applyFill="1" applyBorder="1" applyAlignment="1">
      <alignment wrapText="1"/>
    </xf>
    <xf numFmtId="0" fontId="7" fillId="6" borderId="1" xfId="5" applyFont="1" applyFill="1" applyBorder="1" applyAlignment="1">
      <alignment horizontal="center" vertical="center" wrapText="1"/>
    </xf>
    <xf numFmtId="0" fontId="1" fillId="8" borderId="1" xfId="7" applyFont="1" applyBorder="1" applyAlignment="1">
      <alignment horizontal="center" wrapText="1"/>
    </xf>
    <xf numFmtId="0" fontId="7" fillId="5" borderId="1" xfId="5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9" fillId="9" borderId="1" xfId="6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44" fontId="0" fillId="0" borderId="0" xfId="2" applyFont="1"/>
    <xf numFmtId="44" fontId="0" fillId="0" borderId="0" xfId="0" applyNumberFormat="1"/>
    <xf numFmtId="44" fontId="0" fillId="2" borderId="0" xfId="2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44" fontId="0" fillId="0" borderId="1" xfId="2" applyFont="1" applyBorder="1" applyAlignment="1">
      <alignment wrapText="1"/>
    </xf>
    <xf numFmtId="44" fontId="0" fillId="3" borderId="0" xfId="2" applyFont="1" applyFill="1" applyBorder="1" applyAlignment="1">
      <alignment horizontal="center" vertical="center" wrapText="1"/>
    </xf>
    <xf numFmtId="9" fontId="0" fillId="2" borderId="0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0" borderId="0" xfId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9" fontId="0" fillId="0" borderId="1" xfId="3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2" applyNumberFormat="1" applyFont="1" applyFill="1" applyBorder="1" applyAlignment="1">
      <alignment horizontal="center" vertical="center" wrapText="1"/>
    </xf>
    <xf numFmtId="9" fontId="10" fillId="2" borderId="5" xfId="3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2" applyFont="1" applyFill="1" applyBorder="1" applyAlignment="1">
      <alignment horizontal="center" vertical="center" wrapText="1"/>
    </xf>
    <xf numFmtId="9" fontId="11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center" vertical="center" wrapText="1"/>
    </xf>
    <xf numFmtId="44" fontId="11" fillId="2" borderId="1" xfId="2" applyFont="1" applyFill="1" applyBorder="1" applyAlignment="1">
      <alignment horizontal="center" vertical="center" wrapText="1"/>
    </xf>
    <xf numFmtId="9" fontId="11" fillId="2" borderId="1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2" applyFont="1" applyBorder="1" applyAlignment="1">
      <alignment horizontal="center" vertical="center" wrapText="1"/>
    </xf>
    <xf numFmtId="9" fontId="11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9" fontId="11" fillId="0" borderId="1" xfId="3" applyNumberFormat="1" applyFont="1" applyBorder="1" applyAlignment="1">
      <alignment horizontal="center" vertical="center" wrapText="1"/>
    </xf>
    <xf numFmtId="44" fontId="11" fillId="0" borderId="1" xfId="2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1" fillId="10" borderId="1" xfId="0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9" fontId="11" fillId="0" borderId="1" xfId="3" applyFont="1" applyFill="1" applyBorder="1" applyAlignment="1">
      <alignment horizontal="center" vertical="center" wrapText="1"/>
    </xf>
    <xf numFmtId="9" fontId="11" fillId="0" borderId="1" xfId="2" applyNumberFormat="1" applyFont="1" applyFill="1" applyBorder="1" applyAlignment="1">
      <alignment horizontal="center" vertical="center" wrapText="1"/>
    </xf>
    <xf numFmtId="9" fontId="11" fillId="0" borderId="1" xfId="2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44" fontId="11" fillId="3" borderId="8" xfId="2" applyFont="1" applyFill="1" applyBorder="1" applyAlignment="1">
      <alignment horizontal="center" vertical="center" wrapText="1"/>
    </xf>
    <xf numFmtId="9" fontId="11" fillId="3" borderId="8" xfId="3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2" fillId="3" borderId="9" xfId="1" applyFont="1" applyFill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 wrapText="1"/>
    </xf>
    <xf numFmtId="9" fontId="11" fillId="3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3" fillId="0" borderId="0" xfId="0" applyNumberFormat="1" applyFont="1"/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8">
    <cellStyle name="60% - Accent1" xfId="7" builtinId="32"/>
    <cellStyle name="Bad" xfId="4" builtinId="27"/>
    <cellStyle name="Currency" xfId="2" builtinId="4"/>
    <cellStyle name="Good" xfId="6" builtinId="26"/>
    <cellStyle name="Hyperlink" xfId="1" builtinId="8"/>
    <cellStyle name="Neutral" xfId="5" builtinId="28"/>
    <cellStyle name="Normal" xfId="0" builtinId="0"/>
    <cellStyle name="Percent" xfId="3" builtinId="5"/>
  </cellStyles>
  <dxfs count="25"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[$-409]d\-mmm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[$-409]d\-mmm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[$-409]d\-mmm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Service-Disabled%20Veteran%20Owned%20Business%20Development/3%20Agencies%20&amp;%20Authorities/Agency%20Goal%20Plans/1%20Goal%20Plan%20Support%20Documents/18-19%20Documents/DRAFT%20GOAL%20PLAN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8-19 Goal Plan Tracker"/>
      <sheetName val="Review of 17-18 plans"/>
      <sheetName val="Sheet1"/>
      <sheetName val="Sheet2"/>
    </sheetNames>
    <sheetDataSet>
      <sheetData sheetId="0">
        <row r="102">
          <cell r="C102" t="str">
            <v>NA</v>
          </cell>
        </row>
        <row r="103">
          <cell r="B103" t="str">
            <v>Not Submitted</v>
          </cell>
          <cell r="C103">
            <v>42743</v>
          </cell>
        </row>
        <row r="104">
          <cell r="B104" t="str">
            <v>Submitted-under review</v>
          </cell>
          <cell r="C104">
            <v>42744</v>
          </cell>
        </row>
        <row r="105">
          <cell r="B105" t="str">
            <v>Submitted-awaiting revisions</v>
          </cell>
          <cell r="C105">
            <v>42745</v>
          </cell>
        </row>
        <row r="106">
          <cell r="B106" t="str">
            <v>Director Approved</v>
          </cell>
          <cell r="C106">
            <v>42746</v>
          </cell>
        </row>
        <row r="107">
          <cell r="C107">
            <v>42747</v>
          </cell>
        </row>
        <row r="108">
          <cell r="C108">
            <v>42748</v>
          </cell>
        </row>
        <row r="109">
          <cell r="C109">
            <v>42749</v>
          </cell>
        </row>
        <row r="110">
          <cell r="C110">
            <v>42750</v>
          </cell>
        </row>
        <row r="111">
          <cell r="C111">
            <v>42751</v>
          </cell>
        </row>
        <row r="112">
          <cell r="C112">
            <v>42752</v>
          </cell>
        </row>
        <row r="113">
          <cell r="C113">
            <v>42753</v>
          </cell>
        </row>
        <row r="114">
          <cell r="C114">
            <v>42754</v>
          </cell>
        </row>
        <row r="115">
          <cell r="C115">
            <v>42755</v>
          </cell>
        </row>
        <row r="116">
          <cell r="C116">
            <v>42756</v>
          </cell>
        </row>
        <row r="117">
          <cell r="C117">
            <v>42757</v>
          </cell>
        </row>
        <row r="118">
          <cell r="C118">
            <v>42758</v>
          </cell>
        </row>
        <row r="119">
          <cell r="C119">
            <v>42759</v>
          </cell>
        </row>
        <row r="120">
          <cell r="C120">
            <v>42760</v>
          </cell>
        </row>
        <row r="121">
          <cell r="C121">
            <v>42761</v>
          </cell>
        </row>
        <row r="122">
          <cell r="C122">
            <v>42762</v>
          </cell>
        </row>
        <row r="123">
          <cell r="C123">
            <v>42763</v>
          </cell>
        </row>
        <row r="124">
          <cell r="C124">
            <v>42764</v>
          </cell>
        </row>
        <row r="125">
          <cell r="C125">
            <v>42765</v>
          </cell>
        </row>
        <row r="126">
          <cell r="C126">
            <v>42766</v>
          </cell>
        </row>
        <row r="127">
          <cell r="C127">
            <v>42767</v>
          </cell>
        </row>
        <row r="128">
          <cell r="C128">
            <v>42768</v>
          </cell>
        </row>
        <row r="129">
          <cell r="C129">
            <v>42769</v>
          </cell>
        </row>
        <row r="130">
          <cell r="C130">
            <v>42770</v>
          </cell>
        </row>
        <row r="131">
          <cell r="C131">
            <v>42771</v>
          </cell>
        </row>
        <row r="132">
          <cell r="C132">
            <v>42772</v>
          </cell>
        </row>
        <row r="133">
          <cell r="C133">
            <v>42773</v>
          </cell>
        </row>
        <row r="134">
          <cell r="C134">
            <v>42774</v>
          </cell>
        </row>
        <row r="135">
          <cell r="C135">
            <v>42775</v>
          </cell>
        </row>
        <row r="136">
          <cell r="C136">
            <v>42776</v>
          </cell>
        </row>
        <row r="137">
          <cell r="C137">
            <v>42777</v>
          </cell>
        </row>
        <row r="138">
          <cell r="C138">
            <v>42778</v>
          </cell>
        </row>
        <row r="139">
          <cell r="C139">
            <v>42779</v>
          </cell>
        </row>
        <row r="140">
          <cell r="C140">
            <v>42780</v>
          </cell>
        </row>
        <row r="141">
          <cell r="C141">
            <v>42781</v>
          </cell>
        </row>
        <row r="142">
          <cell r="C142">
            <v>42782</v>
          </cell>
        </row>
        <row r="143">
          <cell r="C143">
            <v>42783</v>
          </cell>
        </row>
        <row r="144">
          <cell r="C144">
            <v>42784</v>
          </cell>
        </row>
        <row r="145">
          <cell r="C145">
            <v>42785</v>
          </cell>
        </row>
        <row r="146">
          <cell r="C146">
            <v>42786</v>
          </cell>
        </row>
        <row r="147">
          <cell r="C147">
            <v>42787</v>
          </cell>
        </row>
        <row r="148">
          <cell r="C148">
            <v>42788</v>
          </cell>
        </row>
        <row r="149">
          <cell r="C149">
            <v>42789</v>
          </cell>
        </row>
        <row r="150">
          <cell r="C150">
            <v>42790</v>
          </cell>
        </row>
        <row r="151">
          <cell r="C151">
            <v>42791</v>
          </cell>
        </row>
        <row r="152">
          <cell r="C152">
            <v>42792</v>
          </cell>
        </row>
        <row r="153">
          <cell r="C153">
            <v>42793</v>
          </cell>
        </row>
        <row r="154">
          <cell r="C154">
            <v>42794</v>
          </cell>
        </row>
        <row r="155">
          <cell r="C155">
            <v>42795</v>
          </cell>
        </row>
        <row r="156">
          <cell r="C156">
            <v>42796</v>
          </cell>
        </row>
        <row r="157">
          <cell r="C157">
            <v>42797</v>
          </cell>
        </row>
        <row r="158">
          <cell r="C158">
            <v>42798</v>
          </cell>
        </row>
        <row r="159">
          <cell r="C159">
            <v>42799</v>
          </cell>
        </row>
        <row r="160">
          <cell r="C160">
            <v>42800</v>
          </cell>
        </row>
        <row r="161">
          <cell r="C161">
            <v>42801</v>
          </cell>
        </row>
        <row r="162">
          <cell r="C162">
            <v>42802</v>
          </cell>
        </row>
        <row r="163">
          <cell r="C163">
            <v>42803</v>
          </cell>
        </row>
        <row r="164">
          <cell r="C164">
            <v>42804</v>
          </cell>
        </row>
        <row r="165">
          <cell r="C165">
            <v>42805</v>
          </cell>
        </row>
        <row r="166">
          <cell r="C166">
            <v>42806</v>
          </cell>
        </row>
        <row r="167">
          <cell r="C167">
            <v>42807</v>
          </cell>
        </row>
        <row r="168">
          <cell r="C168">
            <v>42808</v>
          </cell>
        </row>
        <row r="169">
          <cell r="C169">
            <v>42809</v>
          </cell>
        </row>
        <row r="170">
          <cell r="C170">
            <v>42810</v>
          </cell>
        </row>
        <row r="171">
          <cell r="C171">
            <v>42811</v>
          </cell>
        </row>
        <row r="172">
          <cell r="C172">
            <v>42812</v>
          </cell>
        </row>
        <row r="173">
          <cell r="C173">
            <v>42813</v>
          </cell>
        </row>
        <row r="174">
          <cell r="C174">
            <v>42814</v>
          </cell>
        </row>
        <row r="175">
          <cell r="C175">
            <v>42815</v>
          </cell>
        </row>
        <row r="176">
          <cell r="C176">
            <v>42816</v>
          </cell>
        </row>
        <row r="177">
          <cell r="C177">
            <v>42817</v>
          </cell>
        </row>
        <row r="178">
          <cell r="C178">
            <v>42818</v>
          </cell>
        </row>
        <row r="179">
          <cell r="C179">
            <v>42819</v>
          </cell>
        </row>
        <row r="180">
          <cell r="C180">
            <v>42820</v>
          </cell>
        </row>
        <row r="181">
          <cell r="C181">
            <v>42821</v>
          </cell>
        </row>
        <row r="182">
          <cell r="C182">
            <v>42822</v>
          </cell>
        </row>
        <row r="183">
          <cell r="C183">
            <v>42823</v>
          </cell>
        </row>
        <row r="184">
          <cell r="C184">
            <v>42824</v>
          </cell>
        </row>
        <row r="185">
          <cell r="C185">
            <v>42825</v>
          </cell>
        </row>
        <row r="186">
          <cell r="C186">
            <v>42826</v>
          </cell>
        </row>
        <row r="187">
          <cell r="C187">
            <v>42827</v>
          </cell>
        </row>
        <row r="188">
          <cell r="C188">
            <v>42828</v>
          </cell>
        </row>
        <row r="189">
          <cell r="C189">
            <v>42829</v>
          </cell>
        </row>
        <row r="190">
          <cell r="C190">
            <v>42830</v>
          </cell>
        </row>
        <row r="191">
          <cell r="C191">
            <v>42831</v>
          </cell>
        </row>
        <row r="192">
          <cell r="C192">
            <v>42832</v>
          </cell>
        </row>
        <row r="193">
          <cell r="C193">
            <v>42833</v>
          </cell>
        </row>
        <row r="194">
          <cell r="C194">
            <v>42834</v>
          </cell>
        </row>
        <row r="195">
          <cell r="C195">
            <v>42835</v>
          </cell>
        </row>
        <row r="196">
          <cell r="C196">
            <v>42836</v>
          </cell>
        </row>
        <row r="197">
          <cell r="C197">
            <v>42837</v>
          </cell>
        </row>
        <row r="198">
          <cell r="C198">
            <v>42838</v>
          </cell>
        </row>
        <row r="199">
          <cell r="C199">
            <v>42839</v>
          </cell>
        </row>
        <row r="200">
          <cell r="C200">
            <v>42840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1" displayName="Table1" ref="A2:K98" totalsRowShown="0" headerRowDxfId="24" dataDxfId="22" headerRowBorderDxfId="23" tableBorderDxfId="21">
  <autoFilter ref="A2:K98"/>
  <sortState ref="A2:K97">
    <sortCondition ref="B2"/>
  </sortState>
  <tableColumns count="11">
    <tableColumn id="1" name="State Agency/Authority" dataDxfId="20"/>
    <tableColumn id="2" name="Progress with Goal Plan" dataDxfId="19"/>
    <tableColumn id="3" name="Date First Draft Received " dataDxfId="18"/>
    <tableColumn id="4" name="Revision Required?" dataDxfId="17"/>
    <tableColumn id="5" name="Date Revision Received" dataDxfId="16"/>
    <tableColumn id="6" name="Date of Director Approval Email" dataDxfId="15"/>
    <tableColumn id="7" name="Projected Agency Non-Exempt / Non-Excluded Funds" dataDxfId="14" dataCellStyle="Currency"/>
    <tableColumn id="8" name="Projected SDVOB Amount" dataDxfId="13" dataCellStyle="Currency"/>
    <tableColumn id="9" name="SDVOB Utilization Rate" dataDxfId="12" dataCellStyle="Percent"/>
    <tableColumn id="10" name="Correspondence Notes" dataDxfId="11"/>
    <tableColumn id="11" name="Agency Point of Contact" dataDxfId="10" dataCellStyle="Hyperli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munger@albanyairport.com" TargetMode="External"/><Relationship Id="rId18" Type="http://schemas.openxmlformats.org/officeDocument/2006/relationships/hyperlink" Target="mailto:Jeffrey.Weinstein@cuny.edu" TargetMode="External"/><Relationship Id="rId26" Type="http://schemas.openxmlformats.org/officeDocument/2006/relationships/hyperlink" Target="mailto:elizabeth.wood@health.ny.gov" TargetMode="External"/><Relationship Id="rId39" Type="http://schemas.openxmlformats.org/officeDocument/2006/relationships/hyperlink" Target="mailto:Benjamin.Pomerance@veterans.ny.gov" TargetMode="External"/><Relationship Id="rId21" Type="http://schemas.openxmlformats.org/officeDocument/2006/relationships/hyperlink" Target="mailto:Dominique.Choute@cs.ny.gov" TargetMode="External"/><Relationship Id="rId34" Type="http://schemas.openxmlformats.org/officeDocument/2006/relationships/hyperlink" Target="mailto:Rianne.Romeo@dcjs.ny.gov" TargetMode="External"/><Relationship Id="rId42" Type="http://schemas.openxmlformats.org/officeDocument/2006/relationships/hyperlink" Target="mailto:wscriber@portoswego.com" TargetMode="External"/><Relationship Id="rId47" Type="http://schemas.openxmlformats.org/officeDocument/2006/relationships/hyperlink" Target="mailto:Kenneth.Vetter@ecfsa.ny.gov" TargetMode="External"/><Relationship Id="rId50" Type="http://schemas.openxmlformats.org/officeDocument/2006/relationships/hyperlink" Target="mailto:Bianca.Sanders@hesc.ny.gov" TargetMode="External"/><Relationship Id="rId55" Type="http://schemas.openxmlformats.org/officeDocument/2006/relationships/hyperlink" Target="mailto:stephen.boland@jcope.ny.gov" TargetMode="External"/><Relationship Id="rId63" Type="http://schemas.openxmlformats.org/officeDocument/2006/relationships/hyperlink" Target="mailto:Wanda.Graham@nyshcr.org" TargetMode="External"/><Relationship Id="rId68" Type="http://schemas.openxmlformats.org/officeDocument/2006/relationships/hyperlink" Target="mailto:thahn@NFWB.org" TargetMode="External"/><Relationship Id="rId76" Type="http://schemas.openxmlformats.org/officeDocument/2006/relationships/hyperlink" Target="mailto:dsywulski@myrts.com" TargetMode="External"/><Relationship Id="rId84" Type="http://schemas.openxmlformats.org/officeDocument/2006/relationships/hyperlink" Target="mailto:Tonya.Sanderson@wcb.ny.gov" TargetMode="External"/><Relationship Id="rId7" Type="http://schemas.openxmlformats.org/officeDocument/2006/relationships/hyperlink" Target="mailto:ashley.arnold@parks.ny.gov" TargetMode="External"/><Relationship Id="rId71" Type="http://schemas.openxmlformats.org/officeDocument/2006/relationships/hyperlink" Target="mailto:Shannon.Cantiello@opdv.ny.gov" TargetMode="External"/><Relationship Id="rId2" Type="http://schemas.openxmlformats.org/officeDocument/2006/relationships/hyperlink" Target="mailto:elaine.caldwell@apa.ny.gov" TargetMode="External"/><Relationship Id="rId16" Type="http://schemas.openxmlformats.org/officeDocument/2006/relationships/hyperlink" Target="mailto:Jeanette.Robe@bfsa.ny.gov" TargetMode="External"/><Relationship Id="rId29" Type="http://schemas.openxmlformats.org/officeDocument/2006/relationships/hyperlink" Target="mailto:Maria.Herman@dos.ny.gov" TargetMode="External"/><Relationship Id="rId11" Type="http://schemas.openxmlformats.org/officeDocument/2006/relationships/hyperlink" Target="mailto:Rudolph.Rajaballey@rioc.ny.gov%20(primary)" TargetMode="External"/><Relationship Id="rId24" Type="http://schemas.openxmlformats.org/officeDocument/2006/relationships/hyperlink" Target="mailto:annemarie.cramer@dec.ny.gov" TargetMode="External"/><Relationship Id="rId32" Type="http://schemas.openxmlformats.org/officeDocument/2006/relationships/hyperlink" Target="mailto:Jackie.Jones@dot.ny.gov" TargetMode="External"/><Relationship Id="rId37" Type="http://schemas.openxmlformats.org/officeDocument/2006/relationships/hyperlink" Target="mailto:maria.r.gallerie.nfg@mail.mil" TargetMode="External"/><Relationship Id="rId40" Type="http://schemas.openxmlformats.org/officeDocument/2006/relationships/hyperlink" Target="mailto:Debra.White@nypa.gov" TargetMode="External"/><Relationship Id="rId45" Type="http://schemas.openxmlformats.org/officeDocument/2006/relationships/hyperlink" Target="mailto:mmoross@theegg.org" TargetMode="External"/><Relationship Id="rId53" Type="http://schemas.openxmlformats.org/officeDocument/2006/relationships/hyperlink" Target="mailto:Ed.Snyder@its.ny.gov" TargetMode="External"/><Relationship Id="rId58" Type="http://schemas.openxmlformats.org/officeDocument/2006/relationships/hyperlink" Target="mailto:RRhoden@lipower.org" TargetMode="External"/><Relationship Id="rId66" Type="http://schemas.openxmlformats.org/officeDocument/2006/relationships/hyperlink" Target="mailto:jlaboissiere@nybreds.com" TargetMode="External"/><Relationship Id="rId74" Type="http://schemas.openxmlformats.org/officeDocument/2006/relationships/hyperlink" Target="mailto:Bill.Kniskern@omig.ny.gov" TargetMode="External"/><Relationship Id="rId79" Type="http://schemas.openxmlformats.org/officeDocument/2006/relationships/hyperlink" Target="mailto:Allison.Young@dcjs.ny.gov" TargetMode="External"/><Relationship Id="rId87" Type="http://schemas.openxmlformats.org/officeDocument/2006/relationships/hyperlink" Target="mailto:Lois.McLaughlin@suny.edu" TargetMode="External"/><Relationship Id="rId5" Type="http://schemas.openxmlformats.org/officeDocument/2006/relationships/hyperlink" Target="mailto:rmedina@hrpt.ny.gov" TargetMode="External"/><Relationship Id="rId61" Type="http://schemas.openxmlformats.org/officeDocument/2006/relationships/hyperlink" Target="mailto:Michelle.Phillips-Conlen@parks.ny.gov" TargetMode="External"/><Relationship Id="rId82" Type="http://schemas.openxmlformats.org/officeDocument/2006/relationships/hyperlink" Target="mailto:jhandman@undc.org" TargetMode="External"/><Relationship Id="rId19" Type="http://schemas.openxmlformats.org/officeDocument/2006/relationships/hyperlink" Target="mailto:brenda.brown@arts.ny.gov" TargetMode="External"/><Relationship Id="rId4" Type="http://schemas.openxmlformats.org/officeDocument/2006/relationships/hyperlink" Target="mailto:margaret.carpenter@ocfs.ny.gov" TargetMode="External"/><Relationship Id="rId9" Type="http://schemas.openxmlformats.org/officeDocument/2006/relationships/hyperlink" Target="mailto:sdsansky@cdta.org" TargetMode="External"/><Relationship Id="rId14" Type="http://schemas.openxmlformats.org/officeDocument/2006/relationships/hyperlink" Target="mailto:pjordan@portofalbany.us" TargetMode="External"/><Relationship Id="rId22" Type="http://schemas.openxmlformats.org/officeDocument/2006/relationships/hyperlink" Target="mailto:marie-josee.washington@doccs.ny.gov" TargetMode="External"/><Relationship Id="rId27" Type="http://schemas.openxmlformats.org/officeDocument/2006/relationships/hyperlink" Target="mailto:Amanda.Chrysler@labor.ny.gov" TargetMode="External"/><Relationship Id="rId30" Type="http://schemas.openxmlformats.org/officeDocument/2006/relationships/hyperlink" Target="mailto:Laura.Ferraro@dps.ny.gov" TargetMode="External"/><Relationship Id="rId35" Type="http://schemas.openxmlformats.org/officeDocument/2006/relationships/hyperlink" Target="mailto:Christopher.Kirby@budget.ny.gov" TargetMode="External"/><Relationship Id="rId43" Type="http://schemas.openxmlformats.org/officeDocument/2006/relationships/hyperlink" Target="mailto:JORourke@perb.ny.gov" TargetMode="External"/><Relationship Id="rId48" Type="http://schemas.openxmlformats.org/officeDocument/2006/relationships/hyperlink" Target="mailto:michele.june@gaming.ny.gov" TargetMode="External"/><Relationship Id="rId56" Type="http://schemas.openxmlformats.org/officeDocument/2006/relationships/hyperlink" Target="mailto:lisa.mclea@JusticeCenter.ny.gov" TargetMode="External"/><Relationship Id="rId64" Type="http://schemas.openxmlformats.org/officeDocument/2006/relationships/hyperlink" Target="mailto:Wanda.Graham@nyshcr.org" TargetMode="External"/><Relationship Id="rId69" Type="http://schemas.openxmlformats.org/officeDocument/2006/relationships/hyperlink" Target="mailto:wanda.l.anderson@opwdd.ny.gov" TargetMode="External"/><Relationship Id="rId77" Type="http://schemas.openxmlformats.org/officeDocument/2006/relationships/hyperlink" Target="mailto:David.Scott@RoswellPark.org" TargetMode="External"/><Relationship Id="rId8" Type="http://schemas.openxmlformats.org/officeDocument/2006/relationships/hyperlink" Target="mailto:tom.jarose@elections.ny.gov" TargetMode="External"/><Relationship Id="rId51" Type="http://schemas.openxmlformats.org/officeDocument/2006/relationships/hyperlink" Target="mailto:Avantika.Banerjee@stormrecovery.ny.gov" TargetMode="External"/><Relationship Id="rId72" Type="http://schemas.openxmlformats.org/officeDocument/2006/relationships/hyperlink" Target="mailto:Paul.Guilbeault@ovs.ny.gov" TargetMode="External"/><Relationship Id="rId80" Type="http://schemas.openxmlformats.org/officeDocument/2006/relationships/hyperlink" Target="mailto:Alice.Roberson@suny.edu" TargetMode="External"/><Relationship Id="rId85" Type="http://schemas.openxmlformats.org/officeDocument/2006/relationships/hyperlink" Target="mailto:Brian.McGuire@efc.ny.gov" TargetMode="External"/><Relationship Id="rId3" Type="http://schemas.openxmlformats.org/officeDocument/2006/relationships/hyperlink" Target="mailto:robert.curtin@ogs.ny.gov" TargetMode="External"/><Relationship Id="rId12" Type="http://schemas.openxmlformats.org/officeDocument/2006/relationships/hyperlink" Target="mailto:Brian.Squadere@gaming.ny.gov" TargetMode="External"/><Relationship Id="rId17" Type="http://schemas.openxmlformats.org/officeDocument/2006/relationships/hyperlink" Target="mailto:cmaccollum@centro.org" TargetMode="External"/><Relationship Id="rId25" Type="http://schemas.openxmlformats.org/officeDocument/2006/relationships/hyperlink" Target="mailto:steven.mcclellan@dfs.ny.gov" TargetMode="External"/><Relationship Id="rId33" Type="http://schemas.openxmlformats.org/officeDocument/2006/relationships/hyperlink" Target="mailto:ltousant@danc.org" TargetMode="External"/><Relationship Id="rId38" Type="http://schemas.openxmlformats.org/officeDocument/2006/relationships/hyperlink" Target="mailto:CLAUDINE.COSTELLO@troopers.ny.gov" TargetMode="External"/><Relationship Id="rId46" Type="http://schemas.openxmlformats.org/officeDocument/2006/relationships/hyperlink" Target="mailto:Morgan.Hammen@esd.ny.gov" TargetMode="External"/><Relationship Id="rId59" Type="http://schemas.openxmlformats.org/officeDocument/2006/relationships/hyperlink" Target="mailto:Carl.Dreyer@NIFA.ny.gov" TargetMode="External"/><Relationship Id="rId67" Type="http://schemas.openxmlformats.org/officeDocument/2006/relationships/hyperlink" Target="mailto:Larry.Norville@thruway.ny.gov" TargetMode="External"/><Relationship Id="rId20" Type="http://schemas.openxmlformats.org/officeDocument/2006/relationships/hyperlink" Target="mailto:carrie.lindemann@agriculture.ny.gov" TargetMode="External"/><Relationship Id="rId41" Type="http://schemas.openxmlformats.org/officeDocument/2006/relationships/hyperlink" Target="mailto:kclary@ogdensport.com" TargetMode="External"/><Relationship Id="rId54" Type="http://schemas.openxmlformats.org/officeDocument/2006/relationships/hyperlink" Target="mailto:imercedes@javitscenter.com" TargetMode="External"/><Relationship Id="rId62" Type="http://schemas.openxmlformats.org/officeDocument/2006/relationships/hyperlink" Target="mailto:TAsh@NYSBA.NY.gov" TargetMode="External"/><Relationship Id="rId70" Type="http://schemas.openxmlformats.org/officeDocument/2006/relationships/hyperlink" Target="mailto:Barbara.Allison@aging.ny.gov" TargetMode="External"/><Relationship Id="rId75" Type="http://schemas.openxmlformats.org/officeDocument/2006/relationships/hyperlink" Target="mailto:LBeck@orda.org" TargetMode="External"/><Relationship Id="rId83" Type="http://schemas.openxmlformats.org/officeDocument/2006/relationships/hyperlink" Target="mailto:Iliana.Carmona@wmchealth.org" TargetMode="External"/><Relationship Id="rId1" Type="http://schemas.openxmlformats.org/officeDocument/2006/relationships/hyperlink" Target="mailto:Cheryl.Glanton@nyserda.ny.gov" TargetMode="External"/><Relationship Id="rId6" Type="http://schemas.openxmlformats.org/officeDocument/2006/relationships/hyperlink" Target="mailto:jung.choi@cuny.edu" TargetMode="External"/><Relationship Id="rId15" Type="http://schemas.openxmlformats.org/officeDocument/2006/relationships/hyperlink" Target="mailto:David.Edmunds@sla.ny.gov" TargetMode="External"/><Relationship Id="rId23" Type="http://schemas.openxmlformats.org/officeDocument/2006/relationships/hyperlink" Target="mailto:Morgan.Hammen@esd.ny.gov" TargetMode="External"/><Relationship Id="rId28" Type="http://schemas.openxmlformats.org/officeDocument/2006/relationships/hyperlink" Target="mailto:Michele.Welch@dmv.ny.gov" TargetMode="External"/><Relationship Id="rId36" Type="http://schemas.openxmlformats.org/officeDocument/2006/relationships/hyperlink" Target="mailto:Cristian.Chirila@dhr.ny.gov" TargetMode="External"/><Relationship Id="rId49" Type="http://schemas.openxmlformats.org/officeDocument/2006/relationships/hyperlink" Target="mailto:Nicholas.Giuliano@goer.ny.gov" TargetMode="External"/><Relationship Id="rId57" Type="http://schemas.openxmlformats.org/officeDocument/2006/relationships/hyperlink" Target="mailto:cvanhorne@co.livingston.ny.us" TargetMode="External"/><Relationship Id="rId10" Type="http://schemas.openxmlformats.org/officeDocument/2006/relationships/hyperlink" Target="mailto:anthony.petereson@bpca.ny.gov" TargetMode="External"/><Relationship Id="rId31" Type="http://schemas.openxmlformats.org/officeDocument/2006/relationships/hyperlink" Target="mailto:John.Blanch@tax.ny.gov" TargetMode="External"/><Relationship Id="rId44" Type="http://schemas.openxmlformats.org/officeDocument/2006/relationships/hyperlink" Target="mailto:TChristi@dasny.org" TargetMode="External"/><Relationship Id="rId52" Type="http://schemas.openxmlformats.org/officeDocument/2006/relationships/hyperlink" Target="mailto:sruzycky@hrbrrd.com" TargetMode="External"/><Relationship Id="rId60" Type="http://schemas.openxmlformats.org/officeDocument/2006/relationships/hyperlink" Target="mailto:wlowe@numc.edu" TargetMode="External"/><Relationship Id="rId65" Type="http://schemas.openxmlformats.org/officeDocument/2006/relationships/hyperlink" Target="mailto:lmccullo@nysif.com" TargetMode="External"/><Relationship Id="rId73" Type="http://schemas.openxmlformats.org/officeDocument/2006/relationships/hyperlink" Target="mailto:Bill.Reilly@oasas.ny.gov" TargetMode="External"/><Relationship Id="rId78" Type="http://schemas.openxmlformats.org/officeDocument/2006/relationships/hyperlink" Target="mailto:DHogenkamp@schenectadymetroplex.org" TargetMode="External"/><Relationship Id="rId81" Type="http://schemas.openxmlformats.org/officeDocument/2006/relationships/hyperlink" Target="mailto:ewilson@omni-ops.com" TargetMode="External"/><Relationship Id="rId86" Type="http://schemas.openxmlformats.org/officeDocument/2006/relationships/hyperlink" Target="mailto:Stephanie_Calhoun@nf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abSelected="1" workbookViewId="0">
      <pane ySplit="2" topLeftCell="A3" activePane="bottomLeft" state="frozen"/>
      <selection pane="bottomLeft" activeCell="C1" sqref="C1"/>
    </sheetView>
  </sheetViews>
  <sheetFormatPr defaultRowHeight="14.4" x14ac:dyDescent="0.3"/>
  <cols>
    <col min="1" max="1" width="34.88671875" style="14" customWidth="1"/>
    <col min="2" max="2" width="24" style="14" customWidth="1"/>
    <col min="3" max="3" width="18.109375" style="17" customWidth="1"/>
    <col min="4" max="4" width="14.109375" style="17" customWidth="1"/>
    <col min="5" max="5" width="13.88671875" style="14" customWidth="1"/>
    <col min="6" max="6" width="16.5546875" style="14" customWidth="1"/>
    <col min="7" max="7" width="17.44140625" style="27" customWidth="1"/>
    <col min="8" max="8" width="16" style="29" customWidth="1"/>
    <col min="9" max="9" width="13.88671875" style="34" customWidth="1"/>
    <col min="10" max="10" width="30.109375" style="14" customWidth="1"/>
    <col min="11" max="11" width="36.33203125" style="14" customWidth="1"/>
    <col min="14" max="14" width="14.33203125" bestFit="1" customWidth="1"/>
    <col min="16" max="16" width="18" bestFit="1" customWidth="1"/>
  </cols>
  <sheetData>
    <row r="1" spans="1:11" ht="27.6" customHeight="1" x14ac:dyDescent="0.35">
      <c r="A1" s="130" t="s">
        <v>217</v>
      </c>
      <c r="B1" s="129"/>
    </row>
    <row r="2" spans="1:11" ht="75.75" customHeight="1" x14ac:dyDescent="0.3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9" t="s">
        <v>6</v>
      </c>
      <c r="H2" s="79" t="s">
        <v>7</v>
      </c>
      <c r="I2" s="80" t="s">
        <v>8</v>
      </c>
      <c r="J2" s="78" t="s">
        <v>9</v>
      </c>
      <c r="K2" s="81" t="s">
        <v>10</v>
      </c>
    </row>
    <row r="3" spans="1:11" ht="28.8" x14ac:dyDescent="0.3">
      <c r="A3" s="82" t="s">
        <v>34</v>
      </c>
      <c r="B3" s="83" t="s">
        <v>200</v>
      </c>
      <c r="C3" s="84"/>
      <c r="D3" s="85"/>
      <c r="E3" s="84"/>
      <c r="F3" s="84"/>
      <c r="G3" s="86"/>
      <c r="H3" s="86"/>
      <c r="I3" s="87"/>
      <c r="J3" s="88"/>
      <c r="K3" s="89"/>
    </row>
    <row r="4" spans="1:11" ht="28.8" x14ac:dyDescent="0.3">
      <c r="A4" s="94" t="s">
        <v>189</v>
      </c>
      <c r="B4" s="96" t="s">
        <v>200</v>
      </c>
      <c r="C4" s="95"/>
      <c r="D4" s="96"/>
      <c r="E4" s="95"/>
      <c r="F4" s="95"/>
      <c r="G4" s="97"/>
      <c r="H4" s="97"/>
      <c r="I4" s="98"/>
      <c r="J4" s="99"/>
      <c r="K4" s="102"/>
    </row>
    <row r="5" spans="1:11" ht="28.8" x14ac:dyDescent="0.3">
      <c r="A5" s="103" t="s">
        <v>31</v>
      </c>
      <c r="B5" s="85" t="s">
        <v>12</v>
      </c>
      <c r="C5" s="84"/>
      <c r="D5" s="85"/>
      <c r="E5" s="84"/>
      <c r="F5" s="84"/>
      <c r="G5" s="86"/>
      <c r="H5" s="86"/>
      <c r="I5" s="87"/>
      <c r="J5" s="88"/>
      <c r="K5" s="104"/>
    </row>
    <row r="6" spans="1:11" ht="28.8" x14ac:dyDescent="0.3">
      <c r="A6" s="94" t="s">
        <v>72</v>
      </c>
      <c r="B6" s="96" t="s">
        <v>12</v>
      </c>
      <c r="C6" s="95"/>
      <c r="D6" s="96"/>
      <c r="E6" s="95"/>
      <c r="F6" s="95"/>
      <c r="G6" s="97"/>
      <c r="H6" s="97"/>
      <c r="I6" s="98"/>
      <c r="J6" s="88"/>
      <c r="K6" s="102"/>
    </row>
    <row r="7" spans="1:11" x14ac:dyDescent="0.3">
      <c r="A7" s="94" t="s">
        <v>11</v>
      </c>
      <c r="B7" s="96" t="s">
        <v>204</v>
      </c>
      <c r="C7" s="95"/>
      <c r="D7" s="105"/>
      <c r="E7" s="95"/>
      <c r="F7" s="95"/>
      <c r="G7" s="97"/>
      <c r="H7" s="97"/>
      <c r="I7" s="98"/>
      <c r="J7" s="106"/>
      <c r="K7" s="100"/>
    </row>
    <row r="8" spans="1:11" ht="28.8" x14ac:dyDescent="0.3">
      <c r="A8" s="82" t="s">
        <v>118</v>
      </c>
      <c r="B8" s="85" t="s">
        <v>204</v>
      </c>
      <c r="C8" s="84"/>
      <c r="D8" s="85"/>
      <c r="E8" s="84"/>
      <c r="F8" s="84"/>
      <c r="G8" s="86"/>
      <c r="H8" s="86"/>
      <c r="I8" s="91"/>
      <c r="J8" s="92"/>
      <c r="K8" s="101"/>
    </row>
    <row r="9" spans="1:11" ht="28.8" x14ac:dyDescent="0.3">
      <c r="A9" s="94" t="s">
        <v>170</v>
      </c>
      <c r="B9" s="96" t="s">
        <v>204</v>
      </c>
      <c r="C9" s="95"/>
      <c r="D9" s="96"/>
      <c r="E9" s="95"/>
      <c r="F9" s="95"/>
      <c r="G9" s="97"/>
      <c r="H9" s="97"/>
      <c r="I9" s="98"/>
      <c r="J9" s="99"/>
      <c r="K9" s="100"/>
    </row>
    <row r="10" spans="1:11" ht="32.25" customHeight="1" x14ac:dyDescent="0.3">
      <c r="A10" s="82" t="s">
        <v>152</v>
      </c>
      <c r="B10" s="85" t="s">
        <v>204</v>
      </c>
      <c r="C10" s="84"/>
      <c r="D10" s="85"/>
      <c r="E10" s="84"/>
      <c r="F10" s="84"/>
      <c r="G10" s="86"/>
      <c r="H10" s="90"/>
      <c r="I10" s="91"/>
      <c r="J10" s="92"/>
      <c r="K10" s="101"/>
    </row>
    <row r="11" spans="1:11" ht="28.8" x14ac:dyDescent="0.3">
      <c r="A11" s="82" t="s">
        <v>158</v>
      </c>
      <c r="B11" s="85" t="s">
        <v>204</v>
      </c>
      <c r="C11" s="84"/>
      <c r="D11" s="85"/>
      <c r="E11" s="84"/>
      <c r="F11" s="84"/>
      <c r="G11" s="86"/>
      <c r="H11" s="90"/>
      <c r="I11" s="91"/>
      <c r="J11" s="92"/>
      <c r="K11" s="101"/>
    </row>
    <row r="12" spans="1:11" ht="43.2" x14ac:dyDescent="0.3">
      <c r="A12" s="94" t="s">
        <v>135</v>
      </c>
      <c r="B12" s="96" t="s">
        <v>204</v>
      </c>
      <c r="C12" s="95"/>
      <c r="D12" s="96"/>
      <c r="E12" s="95"/>
      <c r="F12" s="95"/>
      <c r="G12" s="97"/>
      <c r="H12" s="97"/>
      <c r="I12" s="98"/>
      <c r="J12" s="99"/>
      <c r="K12" s="100"/>
    </row>
    <row r="13" spans="1:11" ht="28.8" x14ac:dyDescent="0.3">
      <c r="A13" s="94" t="s">
        <v>29</v>
      </c>
      <c r="B13" s="96" t="s">
        <v>204</v>
      </c>
      <c r="C13" s="95"/>
      <c r="D13" s="96"/>
      <c r="E13" s="95"/>
      <c r="F13" s="95"/>
      <c r="G13" s="97"/>
      <c r="H13" s="97"/>
      <c r="I13" s="98"/>
      <c r="J13" s="99"/>
      <c r="K13" s="100"/>
    </row>
    <row r="14" spans="1:11" x14ac:dyDescent="0.3">
      <c r="A14" s="94" t="s">
        <v>93</v>
      </c>
      <c r="B14" s="96" t="s">
        <v>204</v>
      </c>
      <c r="C14" s="95"/>
      <c r="D14" s="96"/>
      <c r="E14" s="95"/>
      <c r="F14" s="95"/>
      <c r="G14" s="97"/>
      <c r="H14" s="97"/>
      <c r="I14" s="98"/>
      <c r="J14" s="99"/>
      <c r="K14" s="100"/>
    </row>
    <row r="15" spans="1:11" ht="28.8" x14ac:dyDescent="0.3">
      <c r="A15" s="94" t="s">
        <v>150</v>
      </c>
      <c r="B15" s="96" t="s">
        <v>204</v>
      </c>
      <c r="C15" s="95"/>
      <c r="D15" s="96"/>
      <c r="E15" s="95"/>
      <c r="F15" s="95"/>
      <c r="G15" s="97"/>
      <c r="H15" s="97"/>
      <c r="I15" s="98"/>
      <c r="J15" s="99"/>
      <c r="K15" s="100"/>
    </row>
    <row r="16" spans="1:11" ht="30.75" customHeight="1" x14ac:dyDescent="0.3">
      <c r="A16" s="82" t="s">
        <v>38</v>
      </c>
      <c r="B16" s="85" t="s">
        <v>204</v>
      </c>
      <c r="C16" s="84"/>
      <c r="D16" s="85"/>
      <c r="E16" s="84"/>
      <c r="F16" s="84"/>
      <c r="G16" s="86"/>
      <c r="H16" s="86"/>
      <c r="I16" s="87"/>
      <c r="J16" s="88"/>
      <c r="K16" s="89"/>
    </row>
    <row r="17" spans="1:11" ht="28.8" x14ac:dyDescent="0.3">
      <c r="A17" s="82" t="s">
        <v>111</v>
      </c>
      <c r="B17" s="85" t="s">
        <v>204</v>
      </c>
      <c r="C17" s="84"/>
      <c r="D17" s="85"/>
      <c r="E17" s="84"/>
      <c r="F17" s="84"/>
      <c r="G17" s="86"/>
      <c r="H17" s="86"/>
      <c r="I17" s="91"/>
      <c r="J17" s="92"/>
      <c r="K17" s="101"/>
    </row>
    <row r="18" spans="1:11" x14ac:dyDescent="0.3">
      <c r="A18" s="94" t="s">
        <v>56</v>
      </c>
      <c r="B18" s="96" t="s">
        <v>204</v>
      </c>
      <c r="C18" s="95"/>
      <c r="D18" s="96"/>
      <c r="E18" s="95"/>
      <c r="F18" s="95"/>
      <c r="G18" s="97"/>
      <c r="H18" s="97"/>
      <c r="I18" s="98"/>
      <c r="J18" s="99"/>
      <c r="K18" s="100"/>
    </row>
    <row r="19" spans="1:11" x14ac:dyDescent="0.3">
      <c r="A19" s="82" t="s">
        <v>58</v>
      </c>
      <c r="B19" s="85" t="s">
        <v>204</v>
      </c>
      <c r="C19" s="107"/>
      <c r="D19" s="108"/>
      <c r="E19" s="84"/>
      <c r="F19" s="84"/>
      <c r="G19" s="86"/>
      <c r="H19" s="90"/>
      <c r="I19" s="91"/>
      <c r="J19" s="92"/>
      <c r="K19" s="101"/>
    </row>
    <row r="20" spans="1:11" ht="49.5" customHeight="1" x14ac:dyDescent="0.3">
      <c r="A20" s="94" t="s">
        <v>109</v>
      </c>
      <c r="B20" s="96" t="s">
        <v>204</v>
      </c>
      <c r="C20" s="95"/>
      <c r="D20" s="96"/>
      <c r="E20" s="95"/>
      <c r="F20" s="95"/>
      <c r="G20" s="97"/>
      <c r="H20" s="97"/>
      <c r="I20" s="98"/>
      <c r="J20" s="99"/>
      <c r="K20" s="100"/>
    </row>
    <row r="21" spans="1:11" ht="28.8" x14ac:dyDescent="0.3">
      <c r="A21" s="94" t="s">
        <v>68</v>
      </c>
      <c r="B21" s="96" t="s">
        <v>204</v>
      </c>
      <c r="C21" s="95"/>
      <c r="D21" s="96"/>
      <c r="E21" s="95"/>
      <c r="F21" s="95"/>
      <c r="G21" s="97"/>
      <c r="H21" s="97"/>
      <c r="I21" s="98"/>
      <c r="J21" s="99"/>
      <c r="K21" s="100"/>
    </row>
    <row r="22" spans="1:11" ht="28.8" x14ac:dyDescent="0.3">
      <c r="A22" s="82" t="s">
        <v>203</v>
      </c>
      <c r="B22" s="85" t="s">
        <v>204</v>
      </c>
      <c r="C22" s="84"/>
      <c r="D22" s="85"/>
      <c r="E22" s="84"/>
      <c r="F22" s="84"/>
      <c r="G22" s="90"/>
      <c r="H22" s="90"/>
      <c r="I22" s="91"/>
      <c r="J22" s="92"/>
      <c r="K22" s="101"/>
    </row>
    <row r="23" spans="1:11" ht="28.8" x14ac:dyDescent="0.3">
      <c r="A23" s="94" t="s">
        <v>87</v>
      </c>
      <c r="B23" s="96" t="s">
        <v>204</v>
      </c>
      <c r="C23" s="95"/>
      <c r="D23" s="96"/>
      <c r="E23" s="95"/>
      <c r="F23" s="95"/>
      <c r="G23" s="97"/>
      <c r="H23" s="97"/>
      <c r="I23" s="98"/>
      <c r="J23" s="99"/>
      <c r="K23" s="100"/>
    </row>
    <row r="24" spans="1:11" x14ac:dyDescent="0.3">
      <c r="A24" s="82" t="s">
        <v>148</v>
      </c>
      <c r="B24" s="85" t="s">
        <v>204</v>
      </c>
      <c r="C24" s="84"/>
      <c r="D24" s="85"/>
      <c r="E24" s="109"/>
      <c r="F24" s="84"/>
      <c r="G24" s="90"/>
      <c r="H24" s="90"/>
      <c r="I24" s="91"/>
      <c r="J24" s="92"/>
      <c r="K24" s="101"/>
    </row>
    <row r="25" spans="1:11" x14ac:dyDescent="0.3">
      <c r="A25" s="82" t="s">
        <v>103</v>
      </c>
      <c r="B25" s="85" t="s">
        <v>204</v>
      </c>
      <c r="C25" s="84"/>
      <c r="D25" s="85"/>
      <c r="E25" s="109"/>
      <c r="F25" s="84"/>
      <c r="G25" s="86"/>
      <c r="H25" s="86"/>
      <c r="I25" s="91"/>
      <c r="J25" s="92"/>
      <c r="K25" s="101"/>
    </row>
    <row r="26" spans="1:11" ht="28.8" x14ac:dyDescent="0.3">
      <c r="A26" s="94" t="s">
        <v>97</v>
      </c>
      <c r="B26" s="96" t="s">
        <v>204</v>
      </c>
      <c r="C26" s="95"/>
      <c r="D26" s="96"/>
      <c r="E26" s="109"/>
      <c r="F26" s="95"/>
      <c r="G26" s="97"/>
      <c r="H26" s="97"/>
      <c r="I26" s="110"/>
      <c r="J26" s="99"/>
      <c r="K26" s="100"/>
    </row>
    <row r="27" spans="1:11" ht="30.75" customHeight="1" x14ac:dyDescent="0.3">
      <c r="A27" s="82" t="s">
        <v>126</v>
      </c>
      <c r="B27" s="85" t="s">
        <v>204</v>
      </c>
      <c r="C27" s="84"/>
      <c r="D27" s="85"/>
      <c r="E27" s="109"/>
      <c r="F27" s="84"/>
      <c r="G27" s="86"/>
      <c r="H27" s="90"/>
      <c r="I27" s="91"/>
      <c r="J27" s="92"/>
      <c r="K27" s="101"/>
    </row>
    <row r="28" spans="1:11" ht="28.8" x14ac:dyDescent="0.3">
      <c r="A28" s="103" t="s">
        <v>19</v>
      </c>
      <c r="B28" s="85" t="s">
        <v>204</v>
      </c>
      <c r="C28" s="84"/>
      <c r="D28" s="85"/>
      <c r="E28" s="109"/>
      <c r="F28" s="84"/>
      <c r="G28" s="86"/>
      <c r="H28" s="86"/>
      <c r="I28" s="87"/>
      <c r="J28" s="88"/>
      <c r="K28" s="89"/>
    </row>
    <row r="29" spans="1:11" x14ac:dyDescent="0.3">
      <c r="A29" s="94" t="s">
        <v>64</v>
      </c>
      <c r="B29" s="83" t="s">
        <v>204</v>
      </c>
      <c r="C29" s="95"/>
      <c r="D29" s="96"/>
      <c r="E29" s="109"/>
      <c r="F29" s="95"/>
      <c r="G29" s="97"/>
      <c r="H29" s="97"/>
      <c r="I29" s="98"/>
      <c r="J29" s="99"/>
      <c r="K29" s="100"/>
    </row>
    <row r="30" spans="1:11" ht="28.8" x14ac:dyDescent="0.3">
      <c r="A30" s="94" t="s">
        <v>44</v>
      </c>
      <c r="B30" s="83" t="s">
        <v>204</v>
      </c>
      <c r="C30" s="95"/>
      <c r="D30" s="96"/>
      <c r="E30" s="109"/>
      <c r="F30" s="95"/>
      <c r="G30" s="97"/>
      <c r="H30" s="97"/>
      <c r="I30" s="98"/>
      <c r="J30" s="99"/>
      <c r="K30" s="100"/>
    </row>
    <row r="31" spans="1:11" ht="28.8" x14ac:dyDescent="0.3">
      <c r="A31" s="94" t="s">
        <v>101</v>
      </c>
      <c r="B31" s="96" t="s">
        <v>204</v>
      </c>
      <c r="C31" s="95"/>
      <c r="D31" s="96"/>
      <c r="E31" s="109"/>
      <c r="F31" s="95"/>
      <c r="G31" s="97"/>
      <c r="H31" s="97"/>
      <c r="I31" s="98"/>
      <c r="J31" s="99"/>
      <c r="K31" s="100"/>
    </row>
    <row r="32" spans="1:11" ht="27" customHeight="1" x14ac:dyDescent="0.3">
      <c r="A32" s="94" t="s">
        <v>25</v>
      </c>
      <c r="B32" s="96" t="s">
        <v>204</v>
      </c>
      <c r="C32" s="95"/>
      <c r="D32" s="96"/>
      <c r="E32" s="109"/>
      <c r="F32" s="95"/>
      <c r="G32" s="97"/>
      <c r="H32" s="97"/>
      <c r="I32" s="98"/>
      <c r="J32" s="99"/>
      <c r="K32" s="100"/>
    </row>
    <row r="33" spans="1:11" ht="51" customHeight="1" x14ac:dyDescent="0.3">
      <c r="A33" s="94" t="s">
        <v>142</v>
      </c>
      <c r="B33" s="96" t="s">
        <v>204</v>
      </c>
      <c r="C33" s="95"/>
      <c r="D33" s="96"/>
      <c r="E33" s="109"/>
      <c r="F33" s="95"/>
      <c r="G33" s="86"/>
      <c r="H33" s="86"/>
      <c r="I33" s="98"/>
      <c r="J33" s="99"/>
      <c r="K33" s="100"/>
    </row>
    <row r="34" spans="1:11" ht="28.8" x14ac:dyDescent="0.3">
      <c r="A34" s="82" t="s">
        <v>95</v>
      </c>
      <c r="B34" s="85" t="s">
        <v>204</v>
      </c>
      <c r="C34" s="84"/>
      <c r="D34" s="85"/>
      <c r="E34" s="84"/>
      <c r="F34" s="84"/>
      <c r="G34" s="86"/>
      <c r="H34" s="86"/>
      <c r="I34" s="91"/>
      <c r="J34" s="92"/>
      <c r="K34" s="101"/>
    </row>
    <row r="35" spans="1:11" x14ac:dyDescent="0.3">
      <c r="A35" s="82" t="s">
        <v>70</v>
      </c>
      <c r="B35" s="85" t="s">
        <v>204</v>
      </c>
      <c r="C35" s="84"/>
      <c r="D35" s="85"/>
      <c r="E35" s="84"/>
      <c r="F35" s="84"/>
      <c r="G35" s="86"/>
      <c r="H35" s="90"/>
      <c r="I35" s="91"/>
      <c r="J35" s="92"/>
      <c r="K35" s="101"/>
    </row>
    <row r="36" spans="1:11" x14ac:dyDescent="0.3">
      <c r="A36" s="82" t="s">
        <v>144</v>
      </c>
      <c r="B36" s="85" t="s">
        <v>204</v>
      </c>
      <c r="C36" s="84"/>
      <c r="D36" s="85"/>
      <c r="E36" s="84"/>
      <c r="F36" s="84"/>
      <c r="G36" s="86"/>
      <c r="H36" s="90"/>
      <c r="I36" s="91"/>
      <c r="J36" s="92"/>
      <c r="K36" s="101"/>
    </row>
    <row r="37" spans="1:11" ht="24.75" customHeight="1" x14ac:dyDescent="0.3">
      <c r="A37" s="82" t="s">
        <v>92</v>
      </c>
      <c r="B37" s="85" t="s">
        <v>204</v>
      </c>
      <c r="C37" s="84"/>
      <c r="D37" s="85"/>
      <c r="E37" s="84"/>
      <c r="F37" s="84"/>
      <c r="G37" s="86"/>
      <c r="H37" s="90"/>
      <c r="I37" s="91"/>
      <c r="J37" s="92"/>
      <c r="K37" s="93"/>
    </row>
    <row r="38" spans="1:11" x14ac:dyDescent="0.3">
      <c r="A38" s="103" t="s">
        <v>27</v>
      </c>
      <c r="B38" s="85" t="s">
        <v>204</v>
      </c>
      <c r="C38" s="84"/>
      <c r="D38" s="85"/>
      <c r="E38" s="84"/>
      <c r="F38" s="84"/>
      <c r="G38" s="86"/>
      <c r="H38" s="86"/>
      <c r="I38" s="87"/>
      <c r="J38" s="88"/>
      <c r="K38" s="89"/>
    </row>
    <row r="39" spans="1:11" ht="28.8" x14ac:dyDescent="0.3">
      <c r="A39" s="94" t="s">
        <v>128</v>
      </c>
      <c r="B39" s="96" t="s">
        <v>204</v>
      </c>
      <c r="C39" s="95"/>
      <c r="D39" s="96"/>
      <c r="E39" s="95"/>
      <c r="F39" s="95"/>
      <c r="G39" s="97"/>
      <c r="H39" s="97"/>
      <c r="I39" s="98"/>
      <c r="J39" s="99"/>
      <c r="K39" s="100"/>
    </row>
    <row r="40" spans="1:11" ht="28.8" x14ac:dyDescent="0.3">
      <c r="A40" s="82" t="s">
        <v>172</v>
      </c>
      <c r="B40" s="85" t="s">
        <v>204</v>
      </c>
      <c r="C40" s="84"/>
      <c r="D40" s="85"/>
      <c r="E40" s="84"/>
      <c r="F40" s="84"/>
      <c r="G40" s="86"/>
      <c r="H40" s="86"/>
      <c r="I40" s="91"/>
      <c r="J40" s="92"/>
      <c r="K40" s="101"/>
    </row>
    <row r="41" spans="1:11" x14ac:dyDescent="0.3">
      <c r="A41" s="94" t="s">
        <v>157</v>
      </c>
      <c r="B41" s="96" t="s">
        <v>204</v>
      </c>
      <c r="C41" s="95"/>
      <c r="D41" s="96"/>
      <c r="E41" s="95"/>
      <c r="F41" s="95"/>
      <c r="G41" s="97"/>
      <c r="H41" s="97"/>
      <c r="I41" s="98"/>
      <c r="J41" s="99"/>
      <c r="K41" s="102"/>
    </row>
    <row r="42" spans="1:11" ht="28.8" x14ac:dyDescent="0.3">
      <c r="A42" s="94" t="s">
        <v>160</v>
      </c>
      <c r="B42" s="96" t="s">
        <v>204</v>
      </c>
      <c r="C42" s="95"/>
      <c r="D42" s="96"/>
      <c r="E42" s="95"/>
      <c r="F42" s="95"/>
      <c r="G42" s="97"/>
      <c r="H42" s="125"/>
      <c r="I42" s="98"/>
      <c r="J42" s="99"/>
      <c r="K42" s="102"/>
    </row>
    <row r="43" spans="1:11" x14ac:dyDescent="0.3">
      <c r="A43" s="103" t="s">
        <v>23</v>
      </c>
      <c r="B43" s="85" t="s">
        <v>204</v>
      </c>
      <c r="C43" s="84"/>
      <c r="D43" s="85"/>
      <c r="E43" s="84"/>
      <c r="F43" s="84"/>
      <c r="G43" s="86"/>
      <c r="H43" s="86"/>
      <c r="I43" s="87"/>
      <c r="J43" s="88"/>
      <c r="K43" s="89"/>
    </row>
    <row r="44" spans="1:11" x14ac:dyDescent="0.3">
      <c r="A44" s="82" t="s">
        <v>54</v>
      </c>
      <c r="B44" s="85" t="s">
        <v>204</v>
      </c>
      <c r="C44" s="84"/>
      <c r="D44" s="85"/>
      <c r="E44" s="84"/>
      <c r="F44" s="84"/>
      <c r="G44" s="86"/>
      <c r="H44" s="86"/>
      <c r="I44" s="87"/>
      <c r="J44" s="88"/>
      <c r="K44" s="101"/>
    </row>
    <row r="45" spans="1:11" ht="28.8" x14ac:dyDescent="0.3">
      <c r="A45" s="94" t="s">
        <v>48</v>
      </c>
      <c r="B45" s="96" t="s">
        <v>204</v>
      </c>
      <c r="C45" s="95"/>
      <c r="D45" s="96"/>
      <c r="E45" s="95"/>
      <c r="F45" s="95"/>
      <c r="G45" s="97"/>
      <c r="H45" s="97"/>
      <c r="I45" s="98"/>
      <c r="J45" s="99"/>
      <c r="K45" s="100"/>
    </row>
    <row r="46" spans="1:11" x14ac:dyDescent="0.3">
      <c r="A46" s="82" t="s">
        <v>50</v>
      </c>
      <c r="B46" s="85" t="s">
        <v>204</v>
      </c>
      <c r="C46" s="84"/>
      <c r="D46" s="85"/>
      <c r="E46" s="84"/>
      <c r="F46" s="84"/>
      <c r="G46" s="86"/>
      <c r="H46" s="86"/>
      <c r="I46" s="87"/>
      <c r="J46" s="88"/>
      <c r="K46" s="89"/>
    </row>
    <row r="47" spans="1:11" ht="28.8" x14ac:dyDescent="0.3">
      <c r="A47" s="94" t="s">
        <v>32</v>
      </c>
      <c r="B47" s="96" t="s">
        <v>204</v>
      </c>
      <c r="C47" s="95"/>
      <c r="D47" s="96"/>
      <c r="E47" s="95"/>
      <c r="F47" s="95"/>
      <c r="G47" s="97"/>
      <c r="H47" s="97"/>
      <c r="I47" s="98"/>
      <c r="J47" s="99"/>
      <c r="K47" s="100"/>
    </row>
    <row r="48" spans="1:11" ht="28.8" x14ac:dyDescent="0.3">
      <c r="A48" s="82" t="s">
        <v>62</v>
      </c>
      <c r="B48" s="85" t="s">
        <v>204</v>
      </c>
      <c r="C48" s="84"/>
      <c r="D48" s="85"/>
      <c r="E48" s="84"/>
      <c r="F48" s="84"/>
      <c r="G48" s="86"/>
      <c r="H48" s="90"/>
      <c r="I48" s="91"/>
      <c r="J48" s="92"/>
      <c r="K48" s="101"/>
    </row>
    <row r="49" spans="1:16" ht="36" customHeight="1" x14ac:dyDescent="0.3">
      <c r="A49" s="82" t="s">
        <v>66</v>
      </c>
      <c r="B49" s="85" t="s">
        <v>204</v>
      </c>
      <c r="C49" s="84"/>
      <c r="D49" s="85"/>
      <c r="E49" s="84"/>
      <c r="F49" s="84"/>
      <c r="G49" s="86"/>
      <c r="H49" s="90"/>
      <c r="I49" s="91"/>
      <c r="J49" s="92"/>
      <c r="K49" s="101"/>
    </row>
    <row r="50" spans="1:16" ht="28.8" x14ac:dyDescent="0.3">
      <c r="A50" s="82" t="s">
        <v>141</v>
      </c>
      <c r="B50" s="83" t="s">
        <v>204</v>
      </c>
      <c r="C50" s="84"/>
      <c r="D50" s="85"/>
      <c r="E50" s="84"/>
      <c r="F50" s="84"/>
      <c r="G50" s="86"/>
      <c r="H50" s="90"/>
      <c r="I50" s="91"/>
      <c r="J50" s="92"/>
      <c r="K50" s="101"/>
    </row>
    <row r="51" spans="1:16" x14ac:dyDescent="0.3">
      <c r="A51" s="94" t="s">
        <v>105</v>
      </c>
      <c r="B51" s="96" t="s">
        <v>204</v>
      </c>
      <c r="C51" s="95"/>
      <c r="D51" s="96"/>
      <c r="E51" s="95"/>
      <c r="F51" s="95"/>
      <c r="G51" s="97"/>
      <c r="H51" s="97"/>
      <c r="I51" s="98"/>
      <c r="J51" s="99"/>
      <c r="K51" s="100"/>
    </row>
    <row r="52" spans="1:16" ht="28.8" x14ac:dyDescent="0.3">
      <c r="A52" s="94" t="s">
        <v>146</v>
      </c>
      <c r="B52" s="96" t="s">
        <v>204</v>
      </c>
      <c r="C52" s="95"/>
      <c r="D52" s="96"/>
      <c r="E52" s="95"/>
      <c r="F52" s="95"/>
      <c r="G52" s="97"/>
      <c r="H52" s="97"/>
      <c r="I52" s="98"/>
      <c r="J52" s="99"/>
      <c r="K52" s="100"/>
      <c r="P52" s="57"/>
    </row>
    <row r="53" spans="1:16" ht="28.8" x14ac:dyDescent="0.3">
      <c r="A53" s="82" t="s">
        <v>190</v>
      </c>
      <c r="B53" s="85" t="s">
        <v>204</v>
      </c>
      <c r="C53" s="84"/>
      <c r="D53" s="85"/>
      <c r="E53" s="84"/>
      <c r="F53" s="84"/>
      <c r="G53" s="86"/>
      <c r="H53" s="86"/>
      <c r="I53" s="87"/>
      <c r="J53" s="92"/>
      <c r="K53" s="101"/>
      <c r="P53" s="57"/>
    </row>
    <row r="54" spans="1:16" x14ac:dyDescent="0.3">
      <c r="A54" s="82" t="s">
        <v>168</v>
      </c>
      <c r="B54" s="85" t="s">
        <v>204</v>
      </c>
      <c r="C54" s="84"/>
      <c r="D54" s="85"/>
      <c r="E54" s="84"/>
      <c r="F54" s="84"/>
      <c r="G54" s="86"/>
      <c r="H54" s="90"/>
      <c r="I54" s="91"/>
      <c r="J54" s="92"/>
      <c r="K54" s="101"/>
      <c r="P54" s="57"/>
    </row>
    <row r="55" spans="1:16" x14ac:dyDescent="0.3">
      <c r="A55" s="94" t="s">
        <v>79</v>
      </c>
      <c r="B55" s="96" t="s">
        <v>204</v>
      </c>
      <c r="C55" s="95"/>
      <c r="D55" s="96"/>
      <c r="E55" s="95"/>
      <c r="F55" s="95"/>
      <c r="G55" s="114"/>
      <c r="H55" s="114"/>
      <c r="I55" s="115"/>
      <c r="J55" s="99"/>
      <c r="K55" s="100"/>
      <c r="P55" s="57"/>
    </row>
    <row r="56" spans="1:16" x14ac:dyDescent="0.3">
      <c r="A56" s="94" t="s">
        <v>36</v>
      </c>
      <c r="B56" s="96" t="s">
        <v>204</v>
      </c>
      <c r="C56" s="95"/>
      <c r="D56" s="96"/>
      <c r="E56" s="95"/>
      <c r="F56" s="95"/>
      <c r="G56" s="97"/>
      <c r="H56" s="97"/>
      <c r="I56" s="98"/>
      <c r="J56" s="99"/>
      <c r="K56" s="100"/>
      <c r="N56" s="58"/>
      <c r="P56" s="57"/>
    </row>
    <row r="57" spans="1:16" x14ac:dyDescent="0.3">
      <c r="A57" s="94" t="s">
        <v>60</v>
      </c>
      <c r="B57" s="96" t="s">
        <v>204</v>
      </c>
      <c r="C57" s="95"/>
      <c r="D57" s="96"/>
      <c r="E57" s="95"/>
      <c r="F57" s="95"/>
      <c r="G57" s="97"/>
      <c r="H57" s="97"/>
      <c r="I57" s="98"/>
      <c r="J57" s="99"/>
      <c r="K57" s="100"/>
    </row>
    <row r="58" spans="1:16" x14ac:dyDescent="0.3">
      <c r="A58" s="82" t="s">
        <v>42</v>
      </c>
      <c r="B58" s="85" t="s">
        <v>204</v>
      </c>
      <c r="C58" s="84"/>
      <c r="D58" s="85"/>
      <c r="E58" s="84"/>
      <c r="F58" s="84"/>
      <c r="G58" s="114"/>
      <c r="H58" s="114"/>
      <c r="I58" s="115"/>
      <c r="J58" s="88"/>
      <c r="K58" s="89"/>
    </row>
    <row r="59" spans="1:16" x14ac:dyDescent="0.3">
      <c r="A59" s="94" t="s">
        <v>181</v>
      </c>
      <c r="B59" s="83" t="s">
        <v>204</v>
      </c>
      <c r="C59" s="95"/>
      <c r="D59" s="96"/>
      <c r="E59" s="95"/>
      <c r="F59" s="95"/>
      <c r="G59" s="114"/>
      <c r="H59" s="114"/>
      <c r="I59" s="115"/>
      <c r="J59" s="99"/>
      <c r="K59" s="100"/>
    </row>
    <row r="60" spans="1:16" x14ac:dyDescent="0.3">
      <c r="A60" s="82" t="s">
        <v>122</v>
      </c>
      <c r="B60" s="83" t="s">
        <v>204</v>
      </c>
      <c r="C60" s="84"/>
      <c r="D60" s="85"/>
      <c r="E60" s="109"/>
      <c r="F60" s="84"/>
      <c r="G60" s="114"/>
      <c r="H60" s="114"/>
      <c r="I60" s="115"/>
      <c r="J60" s="92"/>
      <c r="K60" s="101"/>
    </row>
    <row r="61" spans="1:16" ht="43.2" x14ac:dyDescent="0.3">
      <c r="A61" s="82" t="s">
        <v>99</v>
      </c>
      <c r="B61" s="85" t="s">
        <v>204</v>
      </c>
      <c r="C61" s="84"/>
      <c r="D61" s="85"/>
      <c r="E61" s="109"/>
      <c r="F61" s="84"/>
      <c r="G61" s="114"/>
      <c r="H61" s="114"/>
      <c r="I61" s="115"/>
      <c r="J61" s="92"/>
      <c r="K61" s="101"/>
    </row>
    <row r="62" spans="1:16" x14ac:dyDescent="0.3">
      <c r="A62" s="94" t="s">
        <v>52</v>
      </c>
      <c r="B62" s="96" t="s">
        <v>204</v>
      </c>
      <c r="C62" s="95"/>
      <c r="D62" s="96"/>
      <c r="E62" s="109"/>
      <c r="F62" s="95"/>
      <c r="G62" s="114"/>
      <c r="H62" s="114"/>
      <c r="I62" s="115"/>
      <c r="J62" s="99"/>
      <c r="K62" s="100"/>
    </row>
    <row r="63" spans="1:16" x14ac:dyDescent="0.3">
      <c r="A63" s="82" t="s">
        <v>77</v>
      </c>
      <c r="B63" s="83" t="s">
        <v>204</v>
      </c>
      <c r="C63" s="84"/>
      <c r="D63" s="85"/>
      <c r="E63" s="109"/>
      <c r="F63" s="84"/>
      <c r="G63" s="86"/>
      <c r="H63" s="90"/>
      <c r="I63" s="91"/>
      <c r="J63" s="92"/>
      <c r="K63" s="101"/>
    </row>
    <row r="64" spans="1:16" ht="51" customHeight="1" x14ac:dyDescent="0.3">
      <c r="A64" s="82" t="s">
        <v>133</v>
      </c>
      <c r="B64" s="85" t="s">
        <v>204</v>
      </c>
      <c r="C64" s="84"/>
      <c r="D64" s="85"/>
      <c r="E64" s="109"/>
      <c r="F64" s="84"/>
      <c r="G64" s="114"/>
      <c r="H64" s="114"/>
      <c r="I64" s="116"/>
      <c r="J64" s="92"/>
      <c r="K64" s="101"/>
    </row>
    <row r="65" spans="1:11" ht="28.8" x14ac:dyDescent="0.3">
      <c r="A65" s="94" t="s">
        <v>185</v>
      </c>
      <c r="B65" s="96" t="s">
        <v>204</v>
      </c>
      <c r="C65" s="95"/>
      <c r="D65" s="96"/>
      <c r="E65" s="109"/>
      <c r="F65" s="95"/>
      <c r="G65" s="97"/>
      <c r="H65" s="97"/>
      <c r="I65" s="98"/>
      <c r="J65" s="99"/>
      <c r="K65" s="100"/>
    </row>
    <row r="66" spans="1:11" ht="54.75" customHeight="1" x14ac:dyDescent="0.3">
      <c r="A66" s="82" t="s">
        <v>187</v>
      </c>
      <c r="B66" s="85" t="s">
        <v>204</v>
      </c>
      <c r="C66" s="84"/>
      <c r="D66" s="85"/>
      <c r="E66" s="109"/>
      <c r="F66" s="84"/>
      <c r="G66" s="86"/>
      <c r="H66" s="90"/>
      <c r="I66" s="91"/>
      <c r="J66" s="92"/>
      <c r="K66" s="101"/>
    </row>
    <row r="67" spans="1:11" x14ac:dyDescent="0.3">
      <c r="A67" s="82" t="s">
        <v>73</v>
      </c>
      <c r="B67" s="85" t="s">
        <v>204</v>
      </c>
      <c r="C67" s="84"/>
      <c r="D67" s="85"/>
      <c r="E67" s="109"/>
      <c r="F67" s="84"/>
      <c r="G67" s="86"/>
      <c r="H67" s="90"/>
      <c r="I67" s="91"/>
      <c r="J67" s="99"/>
      <c r="K67" s="101"/>
    </row>
    <row r="68" spans="1:11" x14ac:dyDescent="0.3">
      <c r="A68" s="94" t="s">
        <v>21</v>
      </c>
      <c r="B68" s="96" t="s">
        <v>204</v>
      </c>
      <c r="C68" s="95"/>
      <c r="D68" s="96"/>
      <c r="E68" s="109"/>
      <c r="F68" s="95"/>
      <c r="G68" s="114"/>
      <c r="H68" s="114"/>
      <c r="I68" s="116"/>
      <c r="J68" s="99"/>
      <c r="K68" s="100"/>
    </row>
    <row r="69" spans="1:11" ht="37.5" customHeight="1" x14ac:dyDescent="0.3">
      <c r="A69" s="82" t="s">
        <v>115</v>
      </c>
      <c r="B69" s="85" t="s">
        <v>204</v>
      </c>
      <c r="C69" s="84"/>
      <c r="D69" s="85"/>
      <c r="E69" s="109"/>
      <c r="F69" s="84"/>
      <c r="G69" s="114"/>
      <c r="H69" s="114"/>
      <c r="I69" s="116"/>
      <c r="J69" s="99"/>
      <c r="K69" s="101"/>
    </row>
    <row r="70" spans="1:11" ht="36.75" customHeight="1" x14ac:dyDescent="0.3">
      <c r="A70" s="94" t="s">
        <v>192</v>
      </c>
      <c r="B70" s="83" t="s">
        <v>204</v>
      </c>
      <c r="C70" s="95"/>
      <c r="D70" s="96"/>
      <c r="E70" s="109"/>
      <c r="F70" s="95"/>
      <c r="G70" s="97"/>
      <c r="H70" s="97"/>
      <c r="I70" s="98"/>
      <c r="J70" s="99"/>
      <c r="K70" s="100"/>
    </row>
    <row r="71" spans="1:11" ht="33.75" customHeight="1" x14ac:dyDescent="0.3">
      <c r="A71" s="94" t="s">
        <v>178</v>
      </c>
      <c r="B71" s="96" t="s">
        <v>204</v>
      </c>
      <c r="C71" s="95"/>
      <c r="D71" s="96"/>
      <c r="E71" s="109"/>
      <c r="F71" s="95"/>
      <c r="G71" s="97"/>
      <c r="H71" s="97"/>
      <c r="I71" s="117"/>
      <c r="J71" s="99"/>
      <c r="K71" s="100"/>
    </row>
    <row r="72" spans="1:11" ht="33.75" customHeight="1" x14ac:dyDescent="0.3">
      <c r="A72" s="94" t="s">
        <v>162</v>
      </c>
      <c r="B72" s="83" t="s">
        <v>204</v>
      </c>
      <c r="C72" s="95"/>
      <c r="D72" s="96"/>
      <c r="E72" s="95"/>
      <c r="F72" s="95"/>
      <c r="G72" s="114"/>
      <c r="H72" s="114"/>
      <c r="I72" s="115"/>
      <c r="J72" s="99"/>
      <c r="K72" s="100"/>
    </row>
    <row r="73" spans="1:11" ht="28.8" x14ac:dyDescent="0.3">
      <c r="A73" s="94" t="s">
        <v>113</v>
      </c>
      <c r="B73" s="96" t="s">
        <v>204</v>
      </c>
      <c r="C73" s="95"/>
      <c r="D73" s="96"/>
      <c r="E73" s="95"/>
      <c r="F73" s="95"/>
      <c r="G73" s="114"/>
      <c r="H73" s="114"/>
      <c r="I73" s="115"/>
      <c r="J73" s="88"/>
      <c r="K73" s="100"/>
    </row>
    <row r="74" spans="1:11" ht="54.75" customHeight="1" x14ac:dyDescent="0.3">
      <c r="A74" s="82" t="s">
        <v>46</v>
      </c>
      <c r="B74" s="85" t="s">
        <v>204</v>
      </c>
      <c r="C74" s="84"/>
      <c r="D74" s="85"/>
      <c r="E74" s="84"/>
      <c r="F74" s="84"/>
      <c r="G74" s="86"/>
      <c r="H74" s="86"/>
      <c r="I74" s="87"/>
      <c r="J74" s="88"/>
      <c r="K74" s="89"/>
    </row>
    <row r="75" spans="1:11" ht="43.2" x14ac:dyDescent="0.3">
      <c r="A75" s="94" t="s">
        <v>132</v>
      </c>
      <c r="B75" s="96" t="s">
        <v>204</v>
      </c>
      <c r="C75" s="95"/>
      <c r="D75" s="96"/>
      <c r="E75" s="95"/>
      <c r="F75" s="95"/>
      <c r="G75" s="97"/>
      <c r="H75" s="97"/>
      <c r="I75" s="98"/>
      <c r="J75" s="99"/>
      <c r="K75" s="100"/>
    </row>
    <row r="76" spans="1:11" ht="76.5" customHeight="1" x14ac:dyDescent="0.3">
      <c r="A76" s="94" t="s">
        <v>17</v>
      </c>
      <c r="B76" s="96" t="s">
        <v>204</v>
      </c>
      <c r="C76" s="95"/>
      <c r="D76" s="96"/>
      <c r="E76" s="109"/>
      <c r="F76" s="95"/>
      <c r="G76" s="97"/>
      <c r="H76" s="97"/>
      <c r="I76" s="98"/>
      <c r="J76" s="99"/>
      <c r="K76" s="100"/>
    </row>
    <row r="77" spans="1:11" ht="28.8" x14ac:dyDescent="0.3">
      <c r="A77" s="94" t="s">
        <v>90</v>
      </c>
      <c r="B77" s="96" t="s">
        <v>204</v>
      </c>
      <c r="C77" s="95"/>
      <c r="D77" s="96"/>
      <c r="E77" s="109"/>
      <c r="F77" s="95"/>
      <c r="G77" s="97"/>
      <c r="H77" s="97"/>
      <c r="I77" s="98"/>
      <c r="J77" s="99"/>
      <c r="K77" s="100"/>
    </row>
    <row r="78" spans="1:11" x14ac:dyDescent="0.3">
      <c r="A78" s="94" t="s">
        <v>124</v>
      </c>
      <c r="B78" s="96" t="s">
        <v>204</v>
      </c>
      <c r="C78" s="95"/>
      <c r="D78" s="96"/>
      <c r="E78" s="109"/>
      <c r="F78" s="95"/>
      <c r="G78" s="111"/>
      <c r="H78" s="112"/>
      <c r="I78" s="98"/>
      <c r="J78" s="99"/>
      <c r="K78" s="100"/>
    </row>
    <row r="79" spans="1:11" ht="28.8" x14ac:dyDescent="0.3">
      <c r="A79" s="94" t="s">
        <v>75</v>
      </c>
      <c r="B79" s="83" t="s">
        <v>204</v>
      </c>
      <c r="C79" s="95"/>
      <c r="D79" s="96"/>
      <c r="E79" s="109"/>
      <c r="F79" s="95"/>
      <c r="G79" s="97"/>
      <c r="H79" s="97"/>
      <c r="I79" s="98"/>
      <c r="J79" s="113"/>
      <c r="K79" s="100"/>
    </row>
    <row r="80" spans="1:11" x14ac:dyDescent="0.3">
      <c r="A80" s="94" t="s">
        <v>83</v>
      </c>
      <c r="B80" s="96" t="s">
        <v>204</v>
      </c>
      <c r="C80" s="95"/>
      <c r="D80" s="96"/>
      <c r="E80" s="95"/>
      <c r="F80" s="95"/>
      <c r="G80" s="97"/>
      <c r="H80" s="97"/>
      <c r="I80" s="98"/>
      <c r="J80" s="99"/>
      <c r="K80" s="100"/>
    </row>
    <row r="81" spans="1:11" ht="33" customHeight="1" x14ac:dyDescent="0.3">
      <c r="A81" s="94" t="s">
        <v>40</v>
      </c>
      <c r="B81" s="96" t="s">
        <v>204</v>
      </c>
      <c r="C81" s="95"/>
      <c r="D81" s="96"/>
      <c r="E81" s="109"/>
      <c r="F81" s="95"/>
      <c r="G81" s="97"/>
      <c r="H81" s="97"/>
      <c r="I81" s="98"/>
      <c r="J81" s="99"/>
      <c r="K81" s="100"/>
    </row>
    <row r="82" spans="1:11" ht="39" customHeight="1" x14ac:dyDescent="0.3">
      <c r="A82" s="82" t="s">
        <v>161</v>
      </c>
      <c r="B82" s="85" t="s">
        <v>204</v>
      </c>
      <c r="C82" s="84"/>
      <c r="D82" s="85"/>
      <c r="E82" s="109"/>
      <c r="F82" s="84"/>
      <c r="G82" s="86"/>
      <c r="H82" s="86"/>
      <c r="I82" s="126"/>
      <c r="J82" s="99"/>
      <c r="K82" s="101"/>
    </row>
    <row r="83" spans="1:11" ht="54.75" customHeight="1" x14ac:dyDescent="0.3">
      <c r="A83" s="82" t="s">
        <v>81</v>
      </c>
      <c r="B83" s="83" t="s">
        <v>204</v>
      </c>
      <c r="C83" s="84"/>
      <c r="D83" s="85"/>
      <c r="E83" s="84"/>
      <c r="F83" s="84"/>
      <c r="G83" s="86"/>
      <c r="H83" s="86"/>
      <c r="I83" s="126"/>
      <c r="J83" s="92"/>
      <c r="K83" s="101"/>
    </row>
    <row r="84" spans="1:11" ht="28.8" x14ac:dyDescent="0.3">
      <c r="A84" s="94" t="s">
        <v>174</v>
      </c>
      <c r="B84" s="96" t="s">
        <v>204</v>
      </c>
      <c r="C84" s="95"/>
      <c r="D84" s="96"/>
      <c r="E84" s="109"/>
      <c r="F84" s="95"/>
      <c r="G84" s="97"/>
      <c r="H84" s="97"/>
      <c r="I84" s="117"/>
      <c r="J84" s="99"/>
      <c r="K84" s="100"/>
    </row>
    <row r="85" spans="1:11" ht="51" customHeight="1" x14ac:dyDescent="0.3">
      <c r="A85" s="94" t="s">
        <v>139</v>
      </c>
      <c r="B85" s="96" t="s">
        <v>204</v>
      </c>
      <c r="C85" s="95"/>
      <c r="D85" s="96"/>
      <c r="E85" s="109"/>
      <c r="F85" s="95"/>
      <c r="G85" s="97"/>
      <c r="H85" s="97"/>
      <c r="I85" s="98"/>
      <c r="J85" s="99"/>
      <c r="K85" s="100"/>
    </row>
    <row r="86" spans="1:11" ht="39.75" customHeight="1" x14ac:dyDescent="0.3">
      <c r="A86" s="82" t="s">
        <v>183</v>
      </c>
      <c r="B86" s="83" t="s">
        <v>204</v>
      </c>
      <c r="C86" s="84"/>
      <c r="D86" s="85"/>
      <c r="E86" s="84"/>
      <c r="F86" s="84"/>
      <c r="G86" s="86"/>
      <c r="H86" s="90"/>
      <c r="I86" s="91"/>
      <c r="J86" s="92"/>
      <c r="K86" s="101"/>
    </row>
    <row r="87" spans="1:11" ht="59.25" customHeight="1" x14ac:dyDescent="0.3">
      <c r="A87" s="82" t="s">
        <v>107</v>
      </c>
      <c r="B87" s="85" t="s">
        <v>204</v>
      </c>
      <c r="C87" s="84"/>
      <c r="D87" s="85"/>
      <c r="E87" s="84"/>
      <c r="F87" s="84"/>
      <c r="G87" s="86"/>
      <c r="H87" s="86"/>
      <c r="I87" s="91"/>
      <c r="J87" s="99"/>
      <c r="K87" s="101"/>
    </row>
    <row r="88" spans="1:11" ht="51.75" customHeight="1" x14ac:dyDescent="0.3">
      <c r="A88" s="82" t="s">
        <v>156</v>
      </c>
      <c r="B88" s="85" t="s">
        <v>204</v>
      </c>
      <c r="C88" s="84"/>
      <c r="D88" s="85"/>
      <c r="E88" s="84"/>
      <c r="F88" s="84"/>
      <c r="G88" s="86"/>
      <c r="H88" s="90"/>
      <c r="I88" s="91"/>
      <c r="J88" s="99"/>
      <c r="K88" s="93"/>
    </row>
    <row r="89" spans="1:11" x14ac:dyDescent="0.3">
      <c r="A89" s="82" t="s">
        <v>85</v>
      </c>
      <c r="B89" s="85" t="s">
        <v>204</v>
      </c>
      <c r="C89" s="84"/>
      <c r="D89" s="85"/>
      <c r="E89" s="84"/>
      <c r="F89" s="84"/>
      <c r="G89" s="86"/>
      <c r="H89" s="86"/>
      <c r="I89" s="126"/>
      <c r="J89" s="92"/>
      <c r="K89" s="101"/>
    </row>
    <row r="90" spans="1:11" x14ac:dyDescent="0.3">
      <c r="A90" s="82" t="s">
        <v>89</v>
      </c>
      <c r="B90" s="83" t="s">
        <v>204</v>
      </c>
      <c r="C90" s="84"/>
      <c r="D90" s="85"/>
      <c r="E90" s="84"/>
      <c r="F90" s="84"/>
      <c r="G90" s="86"/>
      <c r="H90" s="90"/>
      <c r="I90" s="91"/>
      <c r="J90" s="92"/>
      <c r="K90" s="93"/>
    </row>
    <row r="91" spans="1:11" ht="36.75" customHeight="1" x14ac:dyDescent="0.3">
      <c r="A91" s="94" t="s">
        <v>166</v>
      </c>
      <c r="B91" s="96" t="s">
        <v>196</v>
      </c>
      <c r="C91" s="95"/>
      <c r="D91" s="96"/>
      <c r="E91" s="95"/>
      <c r="F91" s="95"/>
      <c r="G91" s="97"/>
      <c r="H91" s="97"/>
      <c r="I91" s="98"/>
      <c r="J91" s="99"/>
      <c r="K91" s="100"/>
    </row>
    <row r="92" spans="1:11" ht="39" customHeight="1" x14ac:dyDescent="0.3">
      <c r="A92" s="82" t="s">
        <v>137</v>
      </c>
      <c r="B92" s="83" t="s">
        <v>196</v>
      </c>
      <c r="C92" s="84"/>
      <c r="D92" s="85"/>
      <c r="E92" s="84"/>
      <c r="F92" s="84"/>
      <c r="G92" s="86"/>
      <c r="H92" s="90"/>
      <c r="I92" s="91"/>
      <c r="J92" s="92"/>
      <c r="K92" s="101"/>
    </row>
    <row r="93" spans="1:11" ht="39" customHeight="1" x14ac:dyDescent="0.3">
      <c r="A93" s="94" t="s">
        <v>120</v>
      </c>
      <c r="B93" s="96" t="s">
        <v>196</v>
      </c>
      <c r="C93" s="95"/>
      <c r="D93" s="96"/>
      <c r="E93" s="95"/>
      <c r="F93" s="95"/>
      <c r="G93" s="97"/>
      <c r="H93" s="97"/>
      <c r="I93" s="98"/>
      <c r="J93" s="92"/>
      <c r="K93" s="100"/>
    </row>
    <row r="94" spans="1:11" ht="28.8" x14ac:dyDescent="0.3">
      <c r="A94" s="82" t="s">
        <v>164</v>
      </c>
      <c r="B94" s="85" t="s">
        <v>196</v>
      </c>
      <c r="C94" s="84"/>
      <c r="D94" s="85"/>
      <c r="E94" s="84"/>
      <c r="F94" s="84"/>
      <c r="G94" s="86"/>
      <c r="H94" s="86"/>
      <c r="I94" s="91"/>
      <c r="J94" s="92"/>
      <c r="K94" s="101"/>
    </row>
    <row r="95" spans="1:11" ht="27" customHeight="1" x14ac:dyDescent="0.3">
      <c r="A95" s="82" t="s">
        <v>130</v>
      </c>
      <c r="B95" s="85" t="s">
        <v>196</v>
      </c>
      <c r="C95" s="84"/>
      <c r="D95" s="85"/>
      <c r="E95" s="84"/>
      <c r="F95" s="84"/>
      <c r="G95" s="86"/>
      <c r="H95" s="90"/>
      <c r="I95" s="91"/>
      <c r="J95" s="92"/>
      <c r="K95" s="101"/>
    </row>
    <row r="96" spans="1:11" ht="70.5" customHeight="1" x14ac:dyDescent="0.3">
      <c r="A96" s="82" t="s">
        <v>176</v>
      </c>
      <c r="B96" s="85" t="s">
        <v>195</v>
      </c>
      <c r="C96" s="84"/>
      <c r="D96" s="85"/>
      <c r="E96" s="84"/>
      <c r="F96" s="84"/>
      <c r="G96" s="86"/>
      <c r="H96" s="90"/>
      <c r="I96" s="91"/>
      <c r="J96" s="92"/>
      <c r="K96" s="101"/>
    </row>
    <row r="97" spans="1:14" ht="47.25" customHeight="1" x14ac:dyDescent="0.3">
      <c r="A97" s="94" t="s">
        <v>117</v>
      </c>
      <c r="B97" s="83" t="s">
        <v>195</v>
      </c>
      <c r="C97" s="95"/>
      <c r="D97" s="96"/>
      <c r="E97" s="95"/>
      <c r="F97" s="95"/>
      <c r="G97" s="97"/>
      <c r="H97" s="97"/>
      <c r="I97" s="98"/>
      <c r="J97" s="99"/>
      <c r="K97" s="100"/>
    </row>
    <row r="98" spans="1:14" ht="54" customHeight="1" x14ac:dyDescent="0.3">
      <c r="A98" s="118" t="s">
        <v>15</v>
      </c>
      <c r="B98" s="119" t="s">
        <v>195</v>
      </c>
      <c r="C98" s="120"/>
      <c r="D98" s="119"/>
      <c r="E98" s="120"/>
      <c r="F98" s="120"/>
      <c r="G98" s="121"/>
      <c r="H98" s="121"/>
      <c r="I98" s="122"/>
      <c r="J98" s="123"/>
      <c r="K98" s="124"/>
    </row>
    <row r="99" spans="1:14" x14ac:dyDescent="0.3">
      <c r="A99" s="37"/>
      <c r="B99" s="15"/>
      <c r="K99" s="15"/>
    </row>
    <row r="100" spans="1:14" x14ac:dyDescent="0.3">
      <c r="A100" s="43" t="s">
        <v>198</v>
      </c>
      <c r="B100" s="46">
        <f>COUNTIF(B3:B98,"Not Submitted")</f>
        <v>2</v>
      </c>
      <c r="C100" s="42"/>
      <c r="D100" s="42"/>
      <c r="E100" s="15"/>
      <c r="F100" s="15"/>
      <c r="G100" s="39"/>
      <c r="H100" s="35"/>
      <c r="I100" s="36"/>
      <c r="J100" s="15"/>
      <c r="K100" s="15"/>
    </row>
    <row r="101" spans="1:14" x14ac:dyDescent="0.3">
      <c r="A101" s="45" t="s">
        <v>199</v>
      </c>
      <c r="B101" s="51">
        <f>COUNTIF(B3:B98,"Submitted-under review")+COUNTIF(B3:B98, "Submitted-awaiting revisions")+COUNTIF(B3:B98, "Recommend Approve")</f>
        <v>92</v>
      </c>
      <c r="C101" s="42"/>
      <c r="D101" s="42"/>
      <c r="E101" s="15"/>
      <c r="F101" s="15"/>
      <c r="G101" s="39"/>
      <c r="H101" s="35"/>
      <c r="I101" s="36"/>
      <c r="J101" s="15"/>
      <c r="K101" s="15"/>
    </row>
    <row r="102" spans="1:14" ht="28.8" x14ac:dyDescent="0.3">
      <c r="A102" s="49" t="s">
        <v>210</v>
      </c>
      <c r="B102" s="50">
        <f>COUNTIF(B3:B98,"Asked for extension")</f>
        <v>2</v>
      </c>
      <c r="C102" s="38">
        <v>43088</v>
      </c>
      <c r="D102" s="42"/>
      <c r="E102" s="15"/>
      <c r="F102" s="15"/>
      <c r="G102" s="39"/>
      <c r="H102" s="35"/>
      <c r="I102" s="36"/>
      <c r="J102" s="15"/>
      <c r="K102" s="15"/>
      <c r="N102" s="128"/>
    </row>
    <row r="103" spans="1:14" x14ac:dyDescent="0.3">
      <c r="A103" s="52" t="s">
        <v>215</v>
      </c>
      <c r="B103" s="47">
        <f>COUNTIF(B3:B98,"Submitted-awaiting revisions")</f>
        <v>5</v>
      </c>
      <c r="C103" s="38">
        <v>43089</v>
      </c>
      <c r="D103" s="42"/>
      <c r="E103" s="15"/>
      <c r="F103" s="15"/>
      <c r="G103" s="39"/>
      <c r="H103" s="35"/>
      <c r="I103" s="36"/>
      <c r="J103" s="15"/>
      <c r="K103" s="15"/>
    </row>
    <row r="104" spans="1:14" ht="28.8" x14ac:dyDescent="0.3">
      <c r="A104" s="44" t="s">
        <v>209</v>
      </c>
      <c r="B104" s="48">
        <f>COUNTIF(B3:B98,"Recommend Approve")</f>
        <v>84</v>
      </c>
      <c r="C104" s="38">
        <v>43090</v>
      </c>
      <c r="D104" s="42"/>
      <c r="E104" s="15"/>
      <c r="F104" s="15"/>
      <c r="G104" s="39"/>
      <c r="H104" s="35"/>
      <c r="I104" s="36"/>
      <c r="J104" s="15"/>
      <c r="K104" s="15"/>
      <c r="N104" s="127"/>
    </row>
    <row r="105" spans="1:14" ht="28.8" x14ac:dyDescent="0.3">
      <c r="A105" s="53" t="s">
        <v>212</v>
      </c>
      <c r="B105" s="54">
        <f>COUNTIF(B4:B99,"Submitted-under review")</f>
        <v>3</v>
      </c>
      <c r="C105" s="38">
        <v>43091</v>
      </c>
      <c r="D105" s="42"/>
      <c r="E105" s="15"/>
      <c r="F105" s="15"/>
      <c r="G105" s="39"/>
      <c r="H105" s="35"/>
      <c r="I105" s="36"/>
      <c r="J105" s="15"/>
      <c r="K105" s="15"/>
    </row>
    <row r="106" spans="1:14" x14ac:dyDescent="0.3">
      <c r="A106" s="13"/>
      <c r="C106" s="18">
        <v>43092</v>
      </c>
      <c r="K106" s="15"/>
    </row>
    <row r="107" spans="1:14" x14ac:dyDescent="0.3">
      <c r="A107" s="13"/>
      <c r="C107" s="18">
        <v>43093</v>
      </c>
      <c r="K107" s="15"/>
    </row>
    <row r="108" spans="1:14" x14ac:dyDescent="0.3">
      <c r="A108" s="13"/>
      <c r="C108" s="18">
        <v>43094</v>
      </c>
      <c r="K108" s="15"/>
    </row>
    <row r="109" spans="1:14" x14ac:dyDescent="0.3">
      <c r="A109" s="13"/>
      <c r="C109" s="18">
        <v>43095</v>
      </c>
      <c r="K109" s="15"/>
    </row>
    <row r="110" spans="1:14" x14ac:dyDescent="0.3">
      <c r="A110" s="13"/>
      <c r="C110" s="18">
        <v>43096</v>
      </c>
      <c r="K110" s="15"/>
    </row>
    <row r="111" spans="1:14" x14ac:dyDescent="0.3">
      <c r="A111" s="13"/>
      <c r="C111" s="18">
        <v>43097</v>
      </c>
      <c r="K111" s="15"/>
    </row>
    <row r="112" spans="1:14" x14ac:dyDescent="0.3">
      <c r="A112" s="13"/>
      <c r="C112" s="18">
        <v>43098</v>
      </c>
      <c r="K112" s="15"/>
    </row>
    <row r="113" spans="1:11" x14ac:dyDescent="0.3">
      <c r="A113" s="13"/>
      <c r="C113" s="18">
        <v>43099</v>
      </c>
      <c r="K113" s="15"/>
    </row>
    <row r="114" spans="1:11" x14ac:dyDescent="0.3">
      <c r="A114" s="13"/>
      <c r="C114" s="18">
        <v>43100</v>
      </c>
      <c r="K114" s="15"/>
    </row>
    <row r="115" spans="1:11" x14ac:dyDescent="0.3">
      <c r="A115" s="13"/>
      <c r="C115" s="18">
        <v>43101</v>
      </c>
      <c r="K115" s="15"/>
    </row>
    <row r="116" spans="1:11" x14ac:dyDescent="0.3">
      <c r="A116" s="13"/>
      <c r="C116" s="18">
        <v>43102</v>
      </c>
      <c r="K116" s="15"/>
    </row>
    <row r="117" spans="1:11" x14ac:dyDescent="0.3">
      <c r="A117" s="13"/>
      <c r="C117" s="18">
        <v>43103</v>
      </c>
      <c r="K117" s="15"/>
    </row>
    <row r="118" spans="1:11" x14ac:dyDescent="0.3">
      <c r="A118" s="13"/>
      <c r="C118" s="18">
        <v>43104</v>
      </c>
      <c r="K118" s="15"/>
    </row>
    <row r="119" spans="1:11" x14ac:dyDescent="0.3">
      <c r="A119" s="13"/>
      <c r="C119" s="18">
        <v>43105</v>
      </c>
      <c r="K119" s="15"/>
    </row>
    <row r="120" spans="1:11" x14ac:dyDescent="0.3">
      <c r="A120" s="13"/>
      <c r="C120" s="18">
        <v>43106</v>
      </c>
      <c r="K120" s="15"/>
    </row>
    <row r="121" spans="1:11" x14ac:dyDescent="0.3">
      <c r="A121" s="13"/>
      <c r="C121" s="18">
        <v>43107</v>
      </c>
      <c r="K121" s="15"/>
    </row>
    <row r="122" spans="1:11" x14ac:dyDescent="0.3">
      <c r="A122" s="37"/>
      <c r="B122" s="15" t="s">
        <v>12</v>
      </c>
      <c r="C122" s="38">
        <v>43108</v>
      </c>
      <c r="D122" s="42" t="s">
        <v>194</v>
      </c>
      <c r="E122" s="15"/>
      <c r="F122" s="15"/>
      <c r="G122" s="39"/>
      <c r="H122" s="35"/>
      <c r="I122" s="36"/>
      <c r="J122" s="15"/>
      <c r="K122" s="15"/>
    </row>
    <row r="123" spans="1:11" x14ac:dyDescent="0.3">
      <c r="A123" s="37"/>
      <c r="B123" s="15" t="s">
        <v>195</v>
      </c>
      <c r="C123" s="38">
        <v>43109</v>
      </c>
      <c r="D123" s="42" t="s">
        <v>13</v>
      </c>
      <c r="E123" s="15"/>
      <c r="F123" s="15"/>
      <c r="G123" s="39"/>
      <c r="H123" s="35"/>
      <c r="I123" s="36"/>
      <c r="J123" s="15"/>
      <c r="K123" s="15"/>
    </row>
    <row r="124" spans="1:11" ht="28.8" x14ac:dyDescent="0.3">
      <c r="A124" s="37"/>
      <c r="B124" s="15" t="s">
        <v>196</v>
      </c>
      <c r="C124" s="38">
        <v>43110</v>
      </c>
      <c r="D124" s="42"/>
      <c r="E124" s="15"/>
      <c r="F124" s="15"/>
      <c r="G124" s="39"/>
      <c r="H124" s="35"/>
      <c r="I124" s="36"/>
      <c r="J124" s="15"/>
      <c r="K124" s="15"/>
    </row>
    <row r="125" spans="1:11" x14ac:dyDescent="0.3">
      <c r="A125" s="37"/>
      <c r="B125" s="15" t="s">
        <v>197</v>
      </c>
      <c r="C125" s="38">
        <v>43111</v>
      </c>
      <c r="D125" s="42"/>
      <c r="E125" s="15"/>
      <c r="F125" s="15"/>
      <c r="G125" s="39"/>
      <c r="H125" s="35"/>
      <c r="I125" s="36"/>
      <c r="J125" s="15"/>
      <c r="K125" s="15"/>
    </row>
    <row r="126" spans="1:11" x14ac:dyDescent="0.3">
      <c r="A126" s="37"/>
      <c r="B126" s="15" t="s">
        <v>200</v>
      </c>
      <c r="C126" s="38">
        <v>43112</v>
      </c>
      <c r="D126" s="42"/>
      <c r="E126" s="15"/>
      <c r="F126" s="15"/>
      <c r="G126" s="39"/>
      <c r="H126" s="35"/>
      <c r="I126" s="36"/>
      <c r="J126" s="15"/>
      <c r="K126" s="15"/>
    </row>
    <row r="127" spans="1:11" x14ac:dyDescent="0.3">
      <c r="A127" s="37"/>
      <c r="B127" s="15" t="s">
        <v>204</v>
      </c>
      <c r="C127" s="38">
        <v>43113</v>
      </c>
      <c r="D127" s="42"/>
      <c r="E127" s="15"/>
      <c r="F127" s="15"/>
      <c r="G127" s="39"/>
      <c r="H127" s="35"/>
      <c r="I127" s="36"/>
      <c r="J127" s="15"/>
      <c r="K127" s="15"/>
    </row>
    <row r="128" spans="1:11" x14ac:dyDescent="0.3">
      <c r="A128" s="13"/>
      <c r="C128" s="18">
        <v>43114</v>
      </c>
      <c r="K128" s="15"/>
    </row>
    <row r="129" spans="1:11" x14ac:dyDescent="0.3">
      <c r="A129" s="13"/>
      <c r="C129" s="18">
        <v>43115</v>
      </c>
      <c r="K129" s="15"/>
    </row>
    <row r="130" spans="1:11" x14ac:dyDescent="0.3">
      <c r="A130" s="13"/>
      <c r="C130" s="18">
        <v>43116</v>
      </c>
      <c r="K130" s="15"/>
    </row>
    <row r="131" spans="1:11" x14ac:dyDescent="0.3">
      <c r="A131" s="13"/>
      <c r="C131" s="18">
        <v>43117</v>
      </c>
      <c r="K131" s="15"/>
    </row>
    <row r="132" spans="1:11" x14ac:dyDescent="0.3">
      <c r="A132" s="13"/>
      <c r="C132" s="18">
        <v>43118</v>
      </c>
      <c r="K132" s="15"/>
    </row>
    <row r="133" spans="1:11" x14ac:dyDescent="0.3">
      <c r="A133" s="13"/>
      <c r="C133" s="18">
        <v>43119</v>
      </c>
      <c r="K133" s="15"/>
    </row>
    <row r="134" spans="1:11" x14ac:dyDescent="0.3">
      <c r="A134" s="13"/>
      <c r="C134" s="18">
        <v>43120</v>
      </c>
      <c r="K134" s="15"/>
    </row>
    <row r="135" spans="1:11" x14ac:dyDescent="0.3">
      <c r="A135" s="13"/>
      <c r="C135" s="18">
        <v>43121</v>
      </c>
      <c r="K135" s="15"/>
    </row>
    <row r="136" spans="1:11" x14ac:dyDescent="0.3">
      <c r="A136" s="13"/>
      <c r="C136" s="18">
        <v>43122</v>
      </c>
      <c r="K136" s="15"/>
    </row>
    <row r="137" spans="1:11" x14ac:dyDescent="0.3">
      <c r="A137" s="13"/>
      <c r="C137" s="18">
        <v>43123</v>
      </c>
      <c r="K137" s="15"/>
    </row>
    <row r="138" spans="1:11" x14ac:dyDescent="0.3">
      <c r="A138" s="13"/>
      <c r="C138" s="18">
        <v>43124</v>
      </c>
      <c r="K138" s="15"/>
    </row>
    <row r="139" spans="1:11" x14ac:dyDescent="0.3">
      <c r="A139" s="13"/>
      <c r="C139" s="18">
        <v>43125</v>
      </c>
      <c r="K139" s="15"/>
    </row>
    <row r="140" spans="1:11" x14ac:dyDescent="0.3">
      <c r="A140" s="13"/>
      <c r="C140" s="18">
        <v>43126</v>
      </c>
      <c r="K140" s="15"/>
    </row>
    <row r="141" spans="1:11" x14ac:dyDescent="0.3">
      <c r="A141" s="13"/>
      <c r="C141" s="18">
        <v>43127</v>
      </c>
      <c r="K141" s="15"/>
    </row>
    <row r="142" spans="1:11" x14ac:dyDescent="0.3">
      <c r="A142" s="13"/>
      <c r="C142" s="18">
        <v>43128</v>
      </c>
      <c r="K142" s="15"/>
    </row>
    <row r="143" spans="1:11" x14ac:dyDescent="0.3">
      <c r="A143" s="13"/>
      <c r="C143" s="18">
        <v>43129</v>
      </c>
      <c r="K143" s="15"/>
    </row>
    <row r="144" spans="1:11" x14ac:dyDescent="0.3">
      <c r="A144" s="13"/>
      <c r="C144" s="18">
        <v>43130</v>
      </c>
      <c r="K144" s="15"/>
    </row>
    <row r="145" spans="1:11" x14ac:dyDescent="0.3">
      <c r="A145" s="13"/>
      <c r="C145" s="18">
        <v>43131</v>
      </c>
      <c r="K145" s="15"/>
    </row>
    <row r="146" spans="1:11" x14ac:dyDescent="0.3">
      <c r="A146" s="13"/>
      <c r="C146" s="18">
        <v>43132</v>
      </c>
      <c r="K146" s="15"/>
    </row>
    <row r="147" spans="1:11" x14ac:dyDescent="0.3">
      <c r="A147" s="13"/>
      <c r="C147" s="18">
        <v>43133</v>
      </c>
      <c r="K147" s="15"/>
    </row>
    <row r="148" spans="1:11" x14ac:dyDescent="0.3">
      <c r="A148" s="13"/>
      <c r="C148" s="18">
        <v>43134</v>
      </c>
      <c r="K148" s="15"/>
    </row>
    <row r="149" spans="1:11" x14ac:dyDescent="0.3">
      <c r="A149" s="13"/>
      <c r="C149" s="18">
        <v>43135</v>
      </c>
      <c r="K149" s="15"/>
    </row>
    <row r="150" spans="1:11" x14ac:dyDescent="0.3">
      <c r="A150" s="13"/>
      <c r="C150" s="18">
        <v>43136</v>
      </c>
      <c r="K150" s="15"/>
    </row>
    <row r="151" spans="1:11" x14ac:dyDescent="0.3">
      <c r="A151" s="13"/>
      <c r="C151" s="18">
        <v>43137</v>
      </c>
      <c r="K151" s="15"/>
    </row>
    <row r="152" spans="1:11" x14ac:dyDescent="0.3">
      <c r="A152" s="13"/>
      <c r="C152" s="18">
        <v>43138</v>
      </c>
      <c r="K152" s="15"/>
    </row>
    <row r="153" spans="1:11" x14ac:dyDescent="0.3">
      <c r="A153" s="13"/>
      <c r="C153" s="18">
        <v>43139</v>
      </c>
      <c r="K153" s="15"/>
    </row>
    <row r="154" spans="1:11" x14ac:dyDescent="0.3">
      <c r="A154" s="13"/>
      <c r="C154" s="18">
        <v>43140</v>
      </c>
      <c r="K154" s="15"/>
    </row>
    <row r="155" spans="1:11" x14ac:dyDescent="0.3">
      <c r="A155" s="13"/>
      <c r="C155" s="18">
        <v>43141</v>
      </c>
      <c r="K155" s="15"/>
    </row>
    <row r="156" spans="1:11" x14ac:dyDescent="0.3">
      <c r="A156" s="13"/>
      <c r="C156" s="18">
        <v>43142</v>
      </c>
      <c r="K156" s="15"/>
    </row>
    <row r="157" spans="1:11" x14ac:dyDescent="0.3">
      <c r="A157" s="13"/>
      <c r="C157" s="18">
        <v>43143</v>
      </c>
      <c r="K157" s="15"/>
    </row>
    <row r="158" spans="1:11" x14ac:dyDescent="0.3">
      <c r="A158" s="13"/>
      <c r="C158" s="18">
        <v>43144</v>
      </c>
      <c r="K158" s="15"/>
    </row>
    <row r="159" spans="1:11" x14ac:dyDescent="0.3">
      <c r="A159" s="13"/>
      <c r="C159" s="18">
        <v>43145</v>
      </c>
      <c r="K159" s="15"/>
    </row>
    <row r="160" spans="1:11" x14ac:dyDescent="0.3">
      <c r="A160" s="13"/>
      <c r="C160" s="18">
        <v>43146</v>
      </c>
      <c r="K160" s="15"/>
    </row>
    <row r="161" spans="1:11" x14ac:dyDescent="0.3">
      <c r="A161" s="13"/>
      <c r="C161" s="18">
        <v>43147</v>
      </c>
      <c r="K161" s="15"/>
    </row>
    <row r="162" spans="1:11" x14ac:dyDescent="0.3">
      <c r="A162" s="13"/>
      <c r="C162" s="18">
        <v>43148</v>
      </c>
      <c r="K162" s="15"/>
    </row>
    <row r="163" spans="1:11" x14ac:dyDescent="0.3">
      <c r="A163" s="13"/>
      <c r="C163" s="18">
        <v>43149</v>
      </c>
      <c r="K163" s="15"/>
    </row>
    <row r="164" spans="1:11" x14ac:dyDescent="0.3">
      <c r="A164" s="13"/>
      <c r="C164" s="18">
        <v>43150</v>
      </c>
      <c r="K164" s="15"/>
    </row>
    <row r="165" spans="1:11" x14ac:dyDescent="0.3">
      <c r="A165" s="13"/>
      <c r="C165" s="18">
        <v>43151</v>
      </c>
      <c r="K165" s="15"/>
    </row>
    <row r="166" spans="1:11" x14ac:dyDescent="0.3">
      <c r="A166" s="13"/>
      <c r="C166" s="18">
        <v>43152</v>
      </c>
      <c r="K166" s="15"/>
    </row>
    <row r="167" spans="1:11" x14ac:dyDescent="0.3">
      <c r="A167" s="13"/>
      <c r="C167" s="18">
        <v>43153</v>
      </c>
      <c r="K167" s="15"/>
    </row>
    <row r="168" spans="1:11" x14ac:dyDescent="0.3">
      <c r="A168" s="13"/>
      <c r="C168" s="18">
        <v>43154</v>
      </c>
      <c r="K168" s="15"/>
    </row>
    <row r="169" spans="1:11" x14ac:dyDescent="0.3">
      <c r="A169" s="13"/>
      <c r="C169" s="18">
        <v>43155</v>
      </c>
      <c r="K169" s="15"/>
    </row>
    <row r="170" spans="1:11" x14ac:dyDescent="0.3">
      <c r="A170" s="13"/>
      <c r="C170" s="18">
        <v>43156</v>
      </c>
      <c r="K170" s="15"/>
    </row>
    <row r="171" spans="1:11" x14ac:dyDescent="0.3">
      <c r="A171" s="13"/>
      <c r="C171" s="18">
        <v>43157</v>
      </c>
      <c r="K171" s="15"/>
    </row>
    <row r="172" spans="1:11" x14ac:dyDescent="0.3">
      <c r="A172" s="13"/>
      <c r="C172" s="18">
        <v>43158</v>
      </c>
      <c r="K172" s="15"/>
    </row>
    <row r="173" spans="1:11" x14ac:dyDescent="0.3">
      <c r="A173" s="13"/>
      <c r="C173" s="18">
        <v>43159</v>
      </c>
      <c r="K173" s="15"/>
    </row>
    <row r="174" spans="1:11" x14ac:dyDescent="0.3">
      <c r="A174" s="13"/>
      <c r="C174" s="18">
        <v>43160</v>
      </c>
      <c r="K174" s="15"/>
    </row>
    <row r="175" spans="1:11" x14ac:dyDescent="0.3">
      <c r="A175" s="13"/>
      <c r="C175" s="18">
        <v>43161</v>
      </c>
      <c r="K175" s="15"/>
    </row>
    <row r="176" spans="1:11" x14ac:dyDescent="0.3">
      <c r="A176" s="13"/>
      <c r="C176" s="18">
        <v>43162</v>
      </c>
      <c r="K176" s="15"/>
    </row>
    <row r="177" spans="1:11" x14ac:dyDescent="0.3">
      <c r="A177" s="13"/>
      <c r="C177" s="18">
        <v>43163</v>
      </c>
      <c r="K177" s="15"/>
    </row>
    <row r="178" spans="1:11" x14ac:dyDescent="0.3">
      <c r="A178" s="13"/>
      <c r="C178" s="18">
        <v>43164</v>
      </c>
      <c r="K178" s="15"/>
    </row>
    <row r="179" spans="1:11" x14ac:dyDescent="0.3">
      <c r="A179" s="13"/>
      <c r="C179" s="18">
        <v>43165</v>
      </c>
      <c r="K179" s="15"/>
    </row>
    <row r="180" spans="1:11" x14ac:dyDescent="0.3">
      <c r="A180" s="13"/>
      <c r="C180" s="18">
        <v>43166</v>
      </c>
      <c r="K180" s="15"/>
    </row>
    <row r="181" spans="1:11" x14ac:dyDescent="0.3">
      <c r="A181" s="13"/>
      <c r="C181" s="18">
        <v>43167</v>
      </c>
      <c r="K181" s="15"/>
    </row>
    <row r="182" spans="1:11" x14ac:dyDescent="0.3">
      <c r="A182" s="13"/>
      <c r="C182" s="18">
        <v>43168</v>
      </c>
      <c r="K182" s="15"/>
    </row>
    <row r="183" spans="1:11" x14ac:dyDescent="0.3">
      <c r="A183" s="13"/>
      <c r="C183" s="18">
        <v>43169</v>
      </c>
      <c r="K183" s="15"/>
    </row>
    <row r="184" spans="1:11" x14ac:dyDescent="0.3">
      <c r="A184" s="13"/>
      <c r="C184" s="18">
        <v>43170</v>
      </c>
      <c r="K184" s="15"/>
    </row>
    <row r="185" spans="1:11" x14ac:dyDescent="0.3">
      <c r="A185" s="13"/>
      <c r="C185" s="18">
        <v>43171</v>
      </c>
      <c r="K185" s="15"/>
    </row>
    <row r="186" spans="1:11" x14ac:dyDescent="0.3">
      <c r="A186" s="13"/>
      <c r="C186" s="18">
        <v>43172</v>
      </c>
      <c r="K186" s="15"/>
    </row>
    <row r="187" spans="1:11" x14ac:dyDescent="0.3">
      <c r="A187" s="13"/>
      <c r="C187" s="18">
        <v>43173</v>
      </c>
      <c r="K187" s="15"/>
    </row>
    <row r="188" spans="1:11" x14ac:dyDescent="0.3">
      <c r="A188" s="13"/>
      <c r="C188" s="18">
        <v>43174</v>
      </c>
      <c r="K188" s="15"/>
    </row>
    <row r="189" spans="1:11" x14ac:dyDescent="0.3">
      <c r="A189" s="13"/>
      <c r="C189" s="18">
        <v>43175</v>
      </c>
      <c r="K189" s="15"/>
    </row>
    <row r="190" spans="1:11" x14ac:dyDescent="0.3">
      <c r="A190" s="13"/>
      <c r="C190" s="18">
        <v>43176</v>
      </c>
      <c r="K190" s="15"/>
    </row>
    <row r="191" spans="1:11" x14ac:dyDescent="0.3">
      <c r="A191" s="13"/>
      <c r="C191" s="18">
        <v>43177</v>
      </c>
      <c r="K191" s="15"/>
    </row>
    <row r="192" spans="1:11" x14ac:dyDescent="0.3">
      <c r="A192" s="13"/>
      <c r="C192" s="18">
        <v>43178</v>
      </c>
      <c r="K192" s="15"/>
    </row>
    <row r="193" spans="1:11" x14ac:dyDescent="0.3">
      <c r="A193" s="13"/>
      <c r="C193" s="18">
        <v>43179</v>
      </c>
      <c r="K193" s="15"/>
    </row>
    <row r="194" spans="1:11" x14ac:dyDescent="0.3">
      <c r="A194" s="13"/>
      <c r="C194" s="18">
        <v>43180</v>
      </c>
      <c r="K194" s="15"/>
    </row>
    <row r="195" spans="1:11" x14ac:dyDescent="0.3">
      <c r="A195" s="13"/>
      <c r="C195" s="18">
        <v>43181</v>
      </c>
      <c r="K195" s="15"/>
    </row>
    <row r="196" spans="1:11" x14ac:dyDescent="0.3">
      <c r="A196" s="13"/>
      <c r="C196" s="18">
        <v>43182</v>
      </c>
      <c r="K196" s="15"/>
    </row>
    <row r="197" spans="1:11" x14ac:dyDescent="0.3">
      <c r="A197" s="13"/>
      <c r="C197" s="18">
        <v>43183</v>
      </c>
      <c r="K197" s="15"/>
    </row>
    <row r="198" spans="1:11" x14ac:dyDescent="0.3">
      <c r="A198" s="13"/>
      <c r="C198" s="18">
        <v>43184</v>
      </c>
      <c r="K198" s="15"/>
    </row>
    <row r="199" spans="1:11" x14ac:dyDescent="0.3">
      <c r="A199" s="13"/>
      <c r="C199" s="18">
        <v>43185</v>
      </c>
      <c r="K199" s="15"/>
    </row>
    <row r="200" spans="1:11" x14ac:dyDescent="0.3">
      <c r="A200" s="13"/>
      <c r="C200" s="18">
        <v>43186</v>
      </c>
      <c r="K200" s="15"/>
    </row>
    <row r="201" spans="1:11" x14ac:dyDescent="0.3">
      <c r="A201" s="13"/>
      <c r="C201" s="18">
        <v>43187</v>
      </c>
      <c r="K201" s="15"/>
    </row>
    <row r="202" spans="1:11" x14ac:dyDescent="0.3">
      <c r="A202" s="13"/>
      <c r="C202" s="18">
        <v>43188</v>
      </c>
      <c r="K202" s="15"/>
    </row>
    <row r="203" spans="1:11" x14ac:dyDescent="0.3">
      <c r="A203" s="13"/>
      <c r="C203" s="18">
        <v>43189</v>
      </c>
      <c r="K203" s="15"/>
    </row>
    <row r="204" spans="1:11" x14ac:dyDescent="0.3">
      <c r="A204" s="13"/>
      <c r="C204" s="18">
        <v>43190</v>
      </c>
      <c r="K204" s="15"/>
    </row>
    <row r="205" spans="1:11" x14ac:dyDescent="0.3">
      <c r="A205" s="13"/>
      <c r="C205" s="18">
        <v>43191</v>
      </c>
      <c r="K205" s="15"/>
    </row>
    <row r="206" spans="1:11" x14ac:dyDescent="0.3">
      <c r="A206" s="13"/>
      <c r="C206" s="18">
        <v>43192</v>
      </c>
      <c r="K206" s="15"/>
    </row>
    <row r="207" spans="1:11" x14ac:dyDescent="0.3">
      <c r="A207" s="13"/>
      <c r="C207" s="18">
        <v>43193</v>
      </c>
      <c r="K207" s="15"/>
    </row>
    <row r="208" spans="1:11" x14ac:dyDescent="0.3">
      <c r="A208" s="13"/>
      <c r="C208" s="18">
        <v>43194</v>
      </c>
      <c r="K208" s="15"/>
    </row>
    <row r="209" spans="1:11" x14ac:dyDescent="0.3">
      <c r="A209" s="13"/>
      <c r="C209" s="18">
        <v>43195</v>
      </c>
      <c r="K209" s="15"/>
    </row>
    <row r="210" spans="1:11" x14ac:dyDescent="0.3">
      <c r="A210" s="13"/>
      <c r="C210" s="18">
        <v>43196</v>
      </c>
      <c r="K210" s="15"/>
    </row>
    <row r="211" spans="1:11" x14ac:dyDescent="0.3">
      <c r="A211" s="13"/>
      <c r="C211" s="18">
        <v>43197</v>
      </c>
      <c r="K211" s="15"/>
    </row>
    <row r="212" spans="1:11" x14ac:dyDescent="0.3">
      <c r="A212" s="13"/>
      <c r="C212" s="18">
        <v>43198</v>
      </c>
      <c r="K212" s="15"/>
    </row>
    <row r="213" spans="1:11" x14ac:dyDescent="0.3">
      <c r="A213" s="13"/>
      <c r="C213" s="18">
        <v>43199</v>
      </c>
      <c r="K213" s="15"/>
    </row>
    <row r="214" spans="1:11" x14ac:dyDescent="0.3">
      <c r="A214" s="13"/>
      <c r="C214" s="18">
        <v>43200</v>
      </c>
      <c r="K214" s="15"/>
    </row>
    <row r="215" spans="1:11" x14ac:dyDescent="0.3">
      <c r="A215" s="13"/>
      <c r="C215" s="18">
        <v>43201</v>
      </c>
      <c r="K215" s="15"/>
    </row>
    <row r="216" spans="1:11" x14ac:dyDescent="0.3">
      <c r="A216" s="13"/>
      <c r="C216" s="18">
        <v>43202</v>
      </c>
      <c r="K216" s="15"/>
    </row>
    <row r="217" spans="1:11" x14ac:dyDescent="0.3">
      <c r="A217" s="13"/>
      <c r="C217" s="18">
        <v>43203</v>
      </c>
      <c r="K217" s="15"/>
    </row>
    <row r="218" spans="1:11" x14ac:dyDescent="0.3">
      <c r="A218" s="13"/>
      <c r="C218" s="18">
        <v>43204</v>
      </c>
      <c r="K218" s="15"/>
    </row>
    <row r="219" spans="1:11" x14ac:dyDescent="0.3">
      <c r="A219" s="13"/>
      <c r="C219" s="18">
        <v>43205</v>
      </c>
      <c r="K219" s="15"/>
    </row>
  </sheetData>
  <sortState ref="A2:K219">
    <sortCondition ref="B2"/>
  </sortState>
  <mergeCells count="1">
    <mergeCell ref="A1:B1"/>
  </mergeCells>
  <conditionalFormatting sqref="B3:B98">
    <cfRule type="containsText" dxfId="9" priority="2" operator="containsText" text="Approv">
      <formula>NOT(ISERROR(SEARCH("Approv",B3)))</formula>
    </cfRule>
    <cfRule type="containsText" dxfId="8" priority="3" operator="containsText" text="revision">
      <formula>NOT(ISERROR(SEARCH("revision",B3)))</formula>
    </cfRule>
    <cfRule type="containsText" dxfId="7" priority="4" operator="containsText" text="Under">
      <formula>NOT(ISERROR(SEARCH("Under",B3)))</formula>
    </cfRule>
    <cfRule type="containsText" dxfId="6" priority="5" operator="containsText" text="Not Submitted">
      <formula>NOT(ISERROR(SEARCH("Not Submitted",B3)))</formula>
    </cfRule>
  </conditionalFormatting>
  <conditionalFormatting sqref="B2:B1048576">
    <cfRule type="containsText" dxfId="5" priority="1" operator="containsText" text="Asked for extension">
      <formula>NOT(ISERROR(SEARCH("Asked for extension",B2)))</formula>
    </cfRule>
  </conditionalFormatting>
  <dataValidations count="4">
    <dataValidation type="list" allowBlank="1" showInputMessage="1" showErrorMessage="1" sqref="E3:F98">
      <formula1>$C$129:$C$219</formula1>
    </dataValidation>
    <dataValidation type="list" allowBlank="1" showInputMessage="1" showErrorMessage="1" sqref="D3:D98">
      <formula1>$D$122:$D$123</formula1>
    </dataValidation>
    <dataValidation type="list" allowBlank="1" showInputMessage="1" showErrorMessage="1" sqref="B3:B98">
      <formula1>$B$122:$B$127</formula1>
    </dataValidation>
    <dataValidation type="list" allowBlank="1" showInputMessage="1" showErrorMessage="1" sqref="C3:C98">
      <formula1>$C$102:$C$219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L34" workbookViewId="0">
      <selection activeCell="Q40" sqref="Q40:Q43"/>
    </sheetView>
  </sheetViews>
  <sheetFormatPr defaultRowHeight="14.4" x14ac:dyDescent="0.3"/>
  <cols>
    <col min="1" max="1" width="45.33203125" customWidth="1"/>
    <col min="2" max="11" width="15.6640625" customWidth="1"/>
    <col min="17" max="17" width="10" bestFit="1" customWidth="1"/>
  </cols>
  <sheetData>
    <row r="1" spans="1:11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8" t="s">
        <v>6</v>
      </c>
      <c r="H1" s="28" t="s">
        <v>7</v>
      </c>
      <c r="I1" s="30" t="s">
        <v>8</v>
      </c>
      <c r="J1" s="1" t="s">
        <v>9</v>
      </c>
      <c r="K1" s="1" t="s">
        <v>10</v>
      </c>
    </row>
    <row r="2" spans="1:11" x14ac:dyDescent="0.3">
      <c r="A2" s="43" t="s">
        <v>198</v>
      </c>
      <c r="B2" s="46" t="e">
        <f>COUNTIF(#REF!,"Not Submitted")</f>
        <v>#REF!</v>
      </c>
      <c r="C2" s="3"/>
      <c r="D2" s="3"/>
      <c r="E2" s="62"/>
      <c r="F2" s="62"/>
      <c r="G2" s="68"/>
      <c r="H2" s="24"/>
      <c r="I2" s="31"/>
      <c r="J2" s="62"/>
      <c r="K2" s="62"/>
    </row>
    <row r="3" spans="1:11" x14ac:dyDescent="0.3">
      <c r="A3" s="49" t="s">
        <v>210</v>
      </c>
      <c r="B3" s="50" t="e">
        <f>COUNTIF(#REF!,"Asked for extension")</f>
        <v>#REF!</v>
      </c>
      <c r="C3" s="66">
        <v>43088</v>
      </c>
      <c r="D3" s="3"/>
      <c r="E3" s="62"/>
      <c r="F3" s="62"/>
      <c r="G3" s="68"/>
      <c r="H3" s="24"/>
      <c r="I3" s="31"/>
      <c r="J3" s="62"/>
      <c r="K3" s="62"/>
    </row>
    <row r="4" spans="1:11" x14ac:dyDescent="0.3">
      <c r="A4" s="52" t="s">
        <v>215</v>
      </c>
      <c r="B4" s="47" t="e">
        <f>COUNTIF(#REF!,"Submitted-awaiting revisions")</f>
        <v>#REF!</v>
      </c>
      <c r="C4" s="66">
        <v>43089</v>
      </c>
      <c r="D4" s="3"/>
      <c r="E4" s="62"/>
      <c r="F4" s="62"/>
      <c r="G4" s="68"/>
      <c r="H4" s="24"/>
      <c r="I4" s="31"/>
      <c r="J4" s="62"/>
      <c r="K4" s="62"/>
    </row>
    <row r="5" spans="1:11" ht="28.8" x14ac:dyDescent="0.3">
      <c r="A5" s="53" t="s">
        <v>212</v>
      </c>
      <c r="B5" s="54" t="e">
        <f>COUNTIF(#REF!,"Submitted-under review")</f>
        <v>#REF!</v>
      </c>
      <c r="C5" s="66">
        <v>43091</v>
      </c>
      <c r="D5" s="3"/>
      <c r="E5" s="62"/>
      <c r="F5" s="62"/>
      <c r="G5" s="68"/>
      <c r="H5" s="24"/>
      <c r="I5" s="31"/>
      <c r="J5" s="62"/>
      <c r="K5" s="62"/>
    </row>
    <row r="6" spans="1:11" x14ac:dyDescent="0.3">
      <c r="A6" s="44" t="s">
        <v>209</v>
      </c>
      <c r="B6" s="48" t="e">
        <f>COUNTIF(#REF!,"Recommend Approve")</f>
        <v>#REF!</v>
      </c>
      <c r="C6" s="66">
        <v>43090</v>
      </c>
      <c r="D6" s="3"/>
      <c r="E6" s="62"/>
      <c r="F6" s="62"/>
      <c r="G6" s="68"/>
      <c r="H6" s="24"/>
      <c r="I6" s="31"/>
      <c r="J6" s="62"/>
      <c r="K6" s="62"/>
    </row>
    <row r="7" spans="1:11" x14ac:dyDescent="0.3">
      <c r="A7" s="45" t="s">
        <v>199</v>
      </c>
      <c r="B7" s="51">
        <f>COUNTIF(B1:B4,"Submitted-under review")+COUNTIF(B1:B4, "Submitted-awaiting revisions")+COUNTIF(B1:B4, "Recommend Approve")</f>
        <v>0</v>
      </c>
      <c r="C7" s="3"/>
      <c r="D7" s="3"/>
      <c r="E7" s="62"/>
      <c r="F7" s="62"/>
      <c r="G7" s="68"/>
      <c r="H7" s="24"/>
      <c r="I7" s="31"/>
      <c r="J7" s="62"/>
      <c r="K7" s="62"/>
    </row>
    <row r="8" spans="1:11" ht="28.8" x14ac:dyDescent="0.3">
      <c r="A8" s="19" t="s">
        <v>34</v>
      </c>
      <c r="B8" s="41" t="s">
        <v>200</v>
      </c>
      <c r="C8" s="21">
        <v>43116</v>
      </c>
      <c r="D8" s="20"/>
      <c r="E8" s="21"/>
      <c r="F8" s="21"/>
      <c r="G8" s="25"/>
      <c r="H8" s="25"/>
      <c r="I8" s="32"/>
      <c r="J8" s="22"/>
      <c r="K8" s="23" t="s">
        <v>35</v>
      </c>
    </row>
    <row r="9" spans="1:11" ht="28.8" x14ac:dyDescent="0.3">
      <c r="A9" s="19" t="s">
        <v>89</v>
      </c>
      <c r="B9" s="41" t="s">
        <v>200</v>
      </c>
      <c r="C9" s="21">
        <v>43116</v>
      </c>
      <c r="D9" s="20"/>
      <c r="E9" s="21"/>
      <c r="F9" s="21"/>
      <c r="G9" s="25"/>
      <c r="H9" s="26"/>
      <c r="I9" s="33"/>
      <c r="J9" s="9"/>
      <c r="K9" s="8"/>
    </row>
    <row r="10" spans="1:11" ht="28.8" x14ac:dyDescent="0.3">
      <c r="A10" s="2" t="s">
        <v>75</v>
      </c>
      <c r="B10" s="41" t="s">
        <v>200</v>
      </c>
      <c r="C10" s="16"/>
      <c r="D10" s="3"/>
      <c r="E10" s="16"/>
      <c r="F10" s="16"/>
      <c r="G10" s="24"/>
      <c r="H10" s="24"/>
      <c r="I10" s="31"/>
      <c r="J10" s="11"/>
      <c r="K10" s="6" t="s">
        <v>76</v>
      </c>
    </row>
    <row r="11" spans="1:11" ht="28.8" x14ac:dyDescent="0.3">
      <c r="A11" s="2" t="s">
        <v>117</v>
      </c>
      <c r="B11" s="41" t="s">
        <v>200</v>
      </c>
      <c r="C11" s="16"/>
      <c r="D11" s="3"/>
      <c r="E11" s="16"/>
      <c r="F11" s="16"/>
      <c r="G11" s="24"/>
      <c r="H11" s="24"/>
      <c r="I11" s="31"/>
      <c r="J11" s="11"/>
      <c r="K11" s="6"/>
    </row>
    <row r="12" spans="1:11" ht="28.8" x14ac:dyDescent="0.3">
      <c r="A12" s="19" t="s">
        <v>183</v>
      </c>
      <c r="B12" s="41" t="s">
        <v>200</v>
      </c>
      <c r="C12" s="21"/>
      <c r="D12" s="20"/>
      <c r="E12" s="21"/>
      <c r="F12" s="21"/>
      <c r="G12" s="25"/>
      <c r="H12" s="26"/>
      <c r="I12" s="33"/>
      <c r="J12" s="9" t="s">
        <v>213</v>
      </c>
      <c r="K12" s="10" t="s">
        <v>184</v>
      </c>
    </row>
    <row r="13" spans="1:11" ht="43.2" x14ac:dyDescent="0.3">
      <c r="A13" s="19" t="s">
        <v>122</v>
      </c>
      <c r="B13" s="41" t="s">
        <v>200</v>
      </c>
      <c r="C13" s="21"/>
      <c r="D13" s="20"/>
      <c r="E13" s="21"/>
      <c r="F13" s="21"/>
      <c r="G13" s="25"/>
      <c r="H13" s="26"/>
      <c r="I13" s="33"/>
      <c r="J13" s="9"/>
      <c r="K13" s="10" t="s">
        <v>123</v>
      </c>
    </row>
    <row r="14" spans="1:11" ht="28.8" x14ac:dyDescent="0.3">
      <c r="A14" s="2" t="s">
        <v>162</v>
      </c>
      <c r="B14" s="41" t="s">
        <v>200</v>
      </c>
      <c r="C14" s="16"/>
      <c r="D14" s="3"/>
      <c r="E14" s="16"/>
      <c r="F14" s="16"/>
      <c r="G14" s="24"/>
      <c r="H14" s="24"/>
      <c r="I14" s="31"/>
      <c r="J14" s="11"/>
      <c r="K14" s="6" t="s">
        <v>163</v>
      </c>
    </row>
    <row r="15" spans="1:11" ht="28.8" x14ac:dyDescent="0.3">
      <c r="A15" s="2" t="s">
        <v>189</v>
      </c>
      <c r="B15" s="3" t="s">
        <v>200</v>
      </c>
      <c r="C15" s="16"/>
      <c r="D15" s="3"/>
      <c r="E15" s="16"/>
      <c r="F15" s="16"/>
      <c r="G15" s="24"/>
      <c r="H15" s="24"/>
      <c r="I15" s="31"/>
      <c r="J15" s="11"/>
      <c r="K15" s="12"/>
    </row>
    <row r="16" spans="1:11" ht="28.8" x14ac:dyDescent="0.3">
      <c r="A16" s="53"/>
      <c r="B16" s="62" t="s">
        <v>200</v>
      </c>
      <c r="C16" s="66">
        <v>43112</v>
      </c>
      <c r="D16" s="3"/>
      <c r="E16" s="62"/>
      <c r="F16" s="62"/>
      <c r="G16" s="68"/>
      <c r="H16" s="24"/>
      <c r="I16" s="31"/>
      <c r="J16" s="62"/>
      <c r="K16" s="62"/>
    </row>
    <row r="17" spans="1:11" ht="28.8" x14ac:dyDescent="0.3">
      <c r="A17" s="53"/>
      <c r="B17" s="62" t="s">
        <v>197</v>
      </c>
      <c r="C17" s="66">
        <v>43111</v>
      </c>
      <c r="D17" s="3"/>
      <c r="E17" s="62"/>
      <c r="F17" s="62"/>
      <c r="G17" s="68"/>
      <c r="H17" s="24"/>
      <c r="I17" s="31"/>
      <c r="J17" s="62"/>
      <c r="K17" s="62"/>
    </row>
    <row r="18" spans="1:11" x14ac:dyDescent="0.3">
      <c r="A18" s="7" t="s">
        <v>31</v>
      </c>
      <c r="B18" s="20" t="s">
        <v>12</v>
      </c>
      <c r="C18" s="21"/>
      <c r="D18" s="20"/>
      <c r="E18" s="21"/>
      <c r="F18" s="21"/>
      <c r="G18" s="25"/>
      <c r="H18" s="25"/>
      <c r="I18" s="32"/>
      <c r="J18" s="22"/>
      <c r="K18" s="20"/>
    </row>
    <row r="19" spans="1:11" ht="28.8" x14ac:dyDescent="0.3">
      <c r="A19" s="2" t="s">
        <v>72</v>
      </c>
      <c r="B19" s="3" t="s">
        <v>12</v>
      </c>
      <c r="C19" s="16"/>
      <c r="D19" s="3"/>
      <c r="E19" s="16"/>
      <c r="F19" s="16"/>
      <c r="G19" s="24"/>
      <c r="H19" s="24"/>
      <c r="I19" s="31"/>
      <c r="J19" s="11"/>
      <c r="K19" s="12"/>
    </row>
    <row r="20" spans="1:11" ht="28.8" x14ac:dyDescent="0.3">
      <c r="A20" s="2" t="s">
        <v>113</v>
      </c>
      <c r="B20" s="3" t="s">
        <v>12</v>
      </c>
      <c r="C20" s="16"/>
      <c r="D20" s="3"/>
      <c r="E20" s="16"/>
      <c r="F20" s="16"/>
      <c r="G20" s="24"/>
      <c r="H20" s="24"/>
      <c r="I20" s="31"/>
      <c r="J20" s="11"/>
      <c r="K20" s="6" t="s">
        <v>114</v>
      </c>
    </row>
    <row r="21" spans="1:11" ht="28.8" x14ac:dyDescent="0.3">
      <c r="A21" s="2" t="s">
        <v>154</v>
      </c>
      <c r="B21" s="3" t="s">
        <v>12</v>
      </c>
      <c r="C21" s="16"/>
      <c r="D21" s="3"/>
      <c r="E21" s="16"/>
      <c r="F21" s="16"/>
      <c r="G21" s="24"/>
      <c r="H21" s="24"/>
      <c r="I21" s="31"/>
      <c r="J21" s="11"/>
      <c r="K21" s="6" t="s">
        <v>155</v>
      </c>
    </row>
    <row r="22" spans="1:11" ht="28.8" x14ac:dyDescent="0.3">
      <c r="A22" s="19" t="s">
        <v>176</v>
      </c>
      <c r="B22" s="20" t="s">
        <v>12</v>
      </c>
      <c r="C22" s="21"/>
      <c r="D22" s="20"/>
      <c r="E22" s="21"/>
      <c r="F22" s="21"/>
      <c r="G22" s="25"/>
      <c r="H22" s="26"/>
      <c r="I22" s="33"/>
      <c r="J22" s="9"/>
      <c r="K22" s="10" t="s">
        <v>177</v>
      </c>
    </row>
    <row r="23" spans="1:11" x14ac:dyDescent="0.3">
      <c r="A23" s="53"/>
      <c r="B23" s="62" t="s">
        <v>12</v>
      </c>
      <c r="C23" s="66">
        <v>43108</v>
      </c>
      <c r="D23" s="3" t="s">
        <v>194</v>
      </c>
      <c r="E23" s="62"/>
      <c r="F23" s="62"/>
      <c r="G23" s="68"/>
      <c r="H23" s="24"/>
      <c r="I23" s="31"/>
      <c r="J23" s="62"/>
      <c r="K23" s="62"/>
    </row>
    <row r="24" spans="1:11" ht="28.8" x14ac:dyDescent="0.3">
      <c r="A24" s="2" t="s">
        <v>11</v>
      </c>
      <c r="B24" s="3" t="s">
        <v>204</v>
      </c>
      <c r="C24" s="16">
        <v>43111</v>
      </c>
      <c r="D24" s="4" t="s">
        <v>194</v>
      </c>
      <c r="E24" s="16">
        <v>43129</v>
      </c>
      <c r="F24" s="16"/>
      <c r="G24" s="24">
        <v>70827</v>
      </c>
      <c r="H24" s="24">
        <v>4250</v>
      </c>
      <c r="I24" s="31">
        <v>0.06</v>
      </c>
      <c r="J24" s="5"/>
      <c r="K24" s="6" t="s">
        <v>14</v>
      </c>
    </row>
    <row r="25" spans="1:11" ht="28.8" x14ac:dyDescent="0.3">
      <c r="A25" s="19" t="s">
        <v>118</v>
      </c>
      <c r="B25" s="20" t="s">
        <v>204</v>
      </c>
      <c r="C25" s="21">
        <v>43112</v>
      </c>
      <c r="D25" s="20" t="s">
        <v>194</v>
      </c>
      <c r="E25" s="21">
        <v>43129</v>
      </c>
      <c r="F25" s="21"/>
      <c r="G25" s="25">
        <v>21517</v>
      </c>
      <c r="H25" s="25">
        <f>G25*0.06</f>
        <v>1291.02</v>
      </c>
      <c r="I25" s="33">
        <v>0.06</v>
      </c>
      <c r="J25" s="9"/>
      <c r="K25" s="10" t="s">
        <v>119</v>
      </c>
    </row>
    <row r="26" spans="1:11" ht="28.8" x14ac:dyDescent="0.3">
      <c r="A26" s="2" t="s">
        <v>170</v>
      </c>
      <c r="B26" s="3" t="s">
        <v>204</v>
      </c>
      <c r="C26" s="16">
        <v>43113</v>
      </c>
      <c r="D26" s="3" t="s">
        <v>194</v>
      </c>
      <c r="E26" s="16">
        <v>43129</v>
      </c>
      <c r="F26" s="16"/>
      <c r="G26" s="24">
        <v>6780</v>
      </c>
      <c r="H26" s="24">
        <f>G26*0.06</f>
        <v>406.8</v>
      </c>
      <c r="I26" s="31">
        <v>0.06</v>
      </c>
      <c r="J26" s="11"/>
      <c r="K26" s="6" t="s">
        <v>171</v>
      </c>
    </row>
    <row r="27" spans="1:11" ht="28.8" x14ac:dyDescent="0.3">
      <c r="A27" s="19" t="s">
        <v>152</v>
      </c>
      <c r="B27" s="20" t="s">
        <v>204</v>
      </c>
      <c r="C27" s="21">
        <v>43116</v>
      </c>
      <c r="D27" s="20" t="s">
        <v>194</v>
      </c>
      <c r="E27" s="21">
        <v>43129</v>
      </c>
      <c r="F27" s="21"/>
      <c r="G27" s="25">
        <v>6173935</v>
      </c>
      <c r="H27" s="26">
        <v>370436</v>
      </c>
      <c r="I27" s="33">
        <v>0.06</v>
      </c>
      <c r="J27" s="9"/>
      <c r="K27" s="10" t="s">
        <v>153</v>
      </c>
    </row>
    <row r="28" spans="1:11" ht="28.8" x14ac:dyDescent="0.3">
      <c r="A28" s="19" t="s">
        <v>158</v>
      </c>
      <c r="B28" s="20" t="s">
        <v>204</v>
      </c>
      <c r="C28" s="21">
        <v>43116</v>
      </c>
      <c r="D28" s="20" t="s">
        <v>194</v>
      </c>
      <c r="E28" s="21">
        <v>43129</v>
      </c>
      <c r="F28" s="21"/>
      <c r="G28" s="25">
        <v>91337</v>
      </c>
      <c r="H28" s="26">
        <v>5480</v>
      </c>
      <c r="I28" s="33">
        <v>0.06</v>
      </c>
      <c r="J28" s="9"/>
      <c r="K28" s="10" t="s">
        <v>159</v>
      </c>
    </row>
    <row r="29" spans="1:11" ht="28.8" x14ac:dyDescent="0.3">
      <c r="A29" s="2" t="s">
        <v>135</v>
      </c>
      <c r="B29" s="3" t="s">
        <v>204</v>
      </c>
      <c r="C29" s="16">
        <v>43096</v>
      </c>
      <c r="D29" s="3" t="s">
        <v>194</v>
      </c>
      <c r="E29" s="16">
        <v>43130</v>
      </c>
      <c r="F29" s="16"/>
      <c r="G29" s="24">
        <v>113720</v>
      </c>
      <c r="H29" s="24">
        <v>6823</v>
      </c>
      <c r="I29" s="31">
        <v>0.06</v>
      </c>
      <c r="J29" s="11"/>
      <c r="K29" s="6" t="s">
        <v>136</v>
      </c>
    </row>
    <row r="30" spans="1:11" ht="28.8" x14ac:dyDescent="0.3">
      <c r="A30" s="2" t="s">
        <v>29</v>
      </c>
      <c r="B30" s="3" t="s">
        <v>204</v>
      </c>
      <c r="C30" s="16">
        <v>43104</v>
      </c>
      <c r="D30" s="3" t="s">
        <v>194</v>
      </c>
      <c r="E30" s="16">
        <v>43130</v>
      </c>
      <c r="F30" s="16"/>
      <c r="G30" s="24">
        <v>6045714</v>
      </c>
      <c r="H30" s="24">
        <v>362743</v>
      </c>
      <c r="I30" s="31">
        <v>0.06</v>
      </c>
      <c r="J30" s="11"/>
      <c r="K30" s="6" t="s">
        <v>30</v>
      </c>
    </row>
    <row r="31" spans="1:11" ht="28.8" x14ac:dyDescent="0.3">
      <c r="A31" s="2" t="s">
        <v>93</v>
      </c>
      <c r="B31" s="3" t="s">
        <v>204</v>
      </c>
      <c r="C31" s="16">
        <v>43112</v>
      </c>
      <c r="D31" s="3" t="s">
        <v>194</v>
      </c>
      <c r="E31" s="16">
        <v>43130</v>
      </c>
      <c r="F31" s="16"/>
      <c r="G31" s="24">
        <v>11237443</v>
      </c>
      <c r="H31" s="24">
        <v>674246</v>
      </c>
      <c r="I31" s="31">
        <v>0.06</v>
      </c>
      <c r="J31" s="11"/>
      <c r="K31" s="6" t="s">
        <v>94</v>
      </c>
    </row>
    <row r="32" spans="1:11" ht="28.8" x14ac:dyDescent="0.3">
      <c r="A32" s="2" t="s">
        <v>150</v>
      </c>
      <c r="B32" s="3" t="s">
        <v>204</v>
      </c>
      <c r="C32" s="16">
        <v>43112</v>
      </c>
      <c r="D32" s="3" t="s">
        <v>194</v>
      </c>
      <c r="E32" s="16">
        <v>43130</v>
      </c>
      <c r="F32" s="16"/>
      <c r="G32" s="24">
        <v>2030790</v>
      </c>
      <c r="H32" s="24">
        <f>G32*0.06</f>
        <v>121847.4</v>
      </c>
      <c r="I32" s="31">
        <v>0.06</v>
      </c>
      <c r="J32" s="11"/>
      <c r="K32" s="6" t="s">
        <v>151</v>
      </c>
    </row>
    <row r="33" spans="1:11" ht="28.8" x14ac:dyDescent="0.3">
      <c r="A33" s="19" t="s">
        <v>38</v>
      </c>
      <c r="B33" s="20" t="s">
        <v>204</v>
      </c>
      <c r="C33" s="21">
        <v>43111</v>
      </c>
      <c r="D33" s="20" t="s">
        <v>194</v>
      </c>
      <c r="E33" s="21">
        <v>43131</v>
      </c>
      <c r="F33" s="21"/>
      <c r="G33" s="25">
        <v>41992000</v>
      </c>
      <c r="H33" s="25">
        <v>25195.200000000001</v>
      </c>
      <c r="I33" s="32">
        <v>0.06</v>
      </c>
      <c r="J33" s="22"/>
      <c r="K33" s="23" t="s">
        <v>39</v>
      </c>
    </row>
    <row r="34" spans="1:11" ht="28.8" x14ac:dyDescent="0.3">
      <c r="A34" s="19" t="s">
        <v>111</v>
      </c>
      <c r="B34" s="20" t="s">
        <v>204</v>
      </c>
      <c r="C34" s="21">
        <v>43112</v>
      </c>
      <c r="D34" s="20" t="s">
        <v>194</v>
      </c>
      <c r="E34" s="21">
        <v>43131</v>
      </c>
      <c r="F34" s="21"/>
      <c r="G34" s="25">
        <v>1099129</v>
      </c>
      <c r="H34" s="25">
        <f>G34*0.06</f>
        <v>65947.739999999991</v>
      </c>
      <c r="I34" s="33">
        <v>0.06</v>
      </c>
      <c r="J34" s="9"/>
      <c r="K34" s="10" t="s">
        <v>112</v>
      </c>
    </row>
    <row r="35" spans="1:11" ht="28.8" x14ac:dyDescent="0.3">
      <c r="A35" s="2" t="s">
        <v>56</v>
      </c>
      <c r="B35" s="3" t="s">
        <v>204</v>
      </c>
      <c r="C35" s="16">
        <v>43112</v>
      </c>
      <c r="D35" s="3" t="s">
        <v>194</v>
      </c>
      <c r="E35" s="16">
        <v>43131</v>
      </c>
      <c r="F35" s="16"/>
      <c r="G35" s="24">
        <v>12706000</v>
      </c>
      <c r="H35" s="24">
        <v>762960</v>
      </c>
      <c r="I35" s="31">
        <v>0.06</v>
      </c>
      <c r="J35" s="11"/>
      <c r="K35" s="6" t="s">
        <v>57</v>
      </c>
    </row>
    <row r="36" spans="1:11" ht="28.8" x14ac:dyDescent="0.3">
      <c r="A36" s="19" t="s">
        <v>58</v>
      </c>
      <c r="B36" s="20" t="s">
        <v>204</v>
      </c>
      <c r="C36" s="40">
        <v>43116</v>
      </c>
      <c r="D36" s="8" t="s">
        <v>194</v>
      </c>
      <c r="E36" s="21">
        <v>43131</v>
      </c>
      <c r="F36" s="21"/>
      <c r="G36" s="25">
        <v>275000</v>
      </c>
      <c r="H36" s="26">
        <v>16500</v>
      </c>
      <c r="I36" s="33">
        <v>0.06</v>
      </c>
      <c r="J36" s="9"/>
      <c r="K36" s="10" t="s">
        <v>59</v>
      </c>
    </row>
    <row r="37" spans="1:11" ht="28.8" x14ac:dyDescent="0.3">
      <c r="A37" s="2" t="s">
        <v>109</v>
      </c>
      <c r="B37" s="3" t="s">
        <v>204</v>
      </c>
      <c r="C37" s="16">
        <v>43110</v>
      </c>
      <c r="D37" s="3" t="s">
        <v>194</v>
      </c>
      <c r="E37" s="16">
        <v>43131</v>
      </c>
      <c r="F37" s="16"/>
      <c r="G37" s="24">
        <v>74050</v>
      </c>
      <c r="H37" s="24">
        <v>4443</v>
      </c>
      <c r="I37" s="31">
        <v>0.06</v>
      </c>
      <c r="J37" s="11"/>
      <c r="K37" s="6" t="s">
        <v>110</v>
      </c>
    </row>
    <row r="38" spans="1:11" ht="28.8" x14ac:dyDescent="0.3">
      <c r="A38" s="2" t="s">
        <v>68</v>
      </c>
      <c r="B38" s="3" t="s">
        <v>204</v>
      </c>
      <c r="C38" s="16">
        <v>43112</v>
      </c>
      <c r="D38" s="3" t="s">
        <v>194</v>
      </c>
      <c r="E38" s="16">
        <v>43132</v>
      </c>
      <c r="F38" s="16"/>
      <c r="G38" s="24">
        <v>60000</v>
      </c>
      <c r="H38" s="24">
        <v>3600</v>
      </c>
      <c r="I38" s="31">
        <v>0.06</v>
      </c>
      <c r="J38" s="11"/>
      <c r="K38" s="6" t="s">
        <v>69</v>
      </c>
    </row>
    <row r="39" spans="1:11" ht="28.8" x14ac:dyDescent="0.3">
      <c r="A39" s="19" t="s">
        <v>203</v>
      </c>
      <c r="B39" s="20" t="s">
        <v>204</v>
      </c>
      <c r="C39" s="21">
        <v>43112</v>
      </c>
      <c r="D39" s="20" t="s">
        <v>194</v>
      </c>
      <c r="E39" s="21">
        <v>43132</v>
      </c>
      <c r="F39" s="21"/>
      <c r="G39" s="26">
        <v>60000</v>
      </c>
      <c r="H39" s="26">
        <v>3600</v>
      </c>
      <c r="I39" s="33">
        <v>0.06</v>
      </c>
      <c r="J39" s="9"/>
      <c r="K39" s="10" t="s">
        <v>180</v>
      </c>
    </row>
    <row r="40" spans="1:11" ht="28.8" x14ac:dyDescent="0.3">
      <c r="A40" s="2" t="s">
        <v>87</v>
      </c>
      <c r="B40" s="3" t="s">
        <v>204</v>
      </c>
      <c r="C40" s="16">
        <v>43116</v>
      </c>
      <c r="D40" s="3" t="s">
        <v>194</v>
      </c>
      <c r="E40" s="16">
        <v>43132</v>
      </c>
      <c r="F40" s="16"/>
      <c r="G40" s="24">
        <v>5000000</v>
      </c>
      <c r="H40" s="24">
        <v>300000</v>
      </c>
      <c r="I40" s="31">
        <v>0.06</v>
      </c>
      <c r="J40" s="11"/>
      <c r="K40" s="6" t="s">
        <v>88</v>
      </c>
    </row>
    <row r="41" spans="1:11" ht="28.8" x14ac:dyDescent="0.3">
      <c r="A41" s="19" t="s">
        <v>148</v>
      </c>
      <c r="B41" s="20" t="s">
        <v>204</v>
      </c>
      <c r="C41" s="21">
        <v>43116</v>
      </c>
      <c r="D41" s="20" t="s">
        <v>194</v>
      </c>
      <c r="E41" s="75">
        <v>43136</v>
      </c>
      <c r="F41" s="21"/>
      <c r="G41" s="26">
        <v>1980390</v>
      </c>
      <c r="H41" s="26">
        <f>G41*0.06</f>
        <v>118823.4</v>
      </c>
      <c r="I41" s="33">
        <v>0.06</v>
      </c>
      <c r="J41" s="9"/>
      <c r="K41" s="10" t="s">
        <v>149</v>
      </c>
    </row>
    <row r="42" spans="1:11" ht="28.8" x14ac:dyDescent="0.3">
      <c r="A42" s="19" t="s">
        <v>103</v>
      </c>
      <c r="B42" s="20" t="s">
        <v>204</v>
      </c>
      <c r="C42" s="21">
        <v>43116</v>
      </c>
      <c r="D42" s="20" t="s">
        <v>194</v>
      </c>
      <c r="E42" s="75">
        <v>43136</v>
      </c>
      <c r="F42" s="21"/>
      <c r="G42" s="25">
        <v>28903446</v>
      </c>
      <c r="H42" s="69">
        <v>1734207</v>
      </c>
      <c r="I42" s="33">
        <v>0.06</v>
      </c>
      <c r="J42" s="9"/>
      <c r="K42" s="10" t="s">
        <v>104</v>
      </c>
    </row>
    <row r="43" spans="1:11" ht="28.8" x14ac:dyDescent="0.3">
      <c r="A43" s="2" t="s">
        <v>97</v>
      </c>
      <c r="B43" s="3" t="s">
        <v>204</v>
      </c>
      <c r="C43" s="16">
        <v>43116</v>
      </c>
      <c r="D43" s="3" t="s">
        <v>194</v>
      </c>
      <c r="E43" s="75">
        <v>43136</v>
      </c>
      <c r="F43" s="16"/>
      <c r="G43" s="24">
        <v>512195</v>
      </c>
      <c r="H43" s="24">
        <v>30732</v>
      </c>
      <c r="I43" s="76">
        <v>0.06</v>
      </c>
      <c r="J43" s="11"/>
      <c r="K43" s="6" t="s">
        <v>98</v>
      </c>
    </row>
    <row r="44" spans="1:11" ht="28.8" x14ac:dyDescent="0.3">
      <c r="A44" s="19" t="s">
        <v>126</v>
      </c>
      <c r="B44" s="20" t="s">
        <v>204</v>
      </c>
      <c r="C44" s="21">
        <v>43116</v>
      </c>
      <c r="D44" s="20" t="s">
        <v>194</v>
      </c>
      <c r="E44" s="75">
        <v>43136</v>
      </c>
      <c r="F44" s="21"/>
      <c r="G44" s="25">
        <v>13244641</v>
      </c>
      <c r="H44" s="26">
        <v>794678</v>
      </c>
      <c r="I44" s="33">
        <v>0.06</v>
      </c>
      <c r="J44" s="9"/>
      <c r="K44" s="10" t="s">
        <v>127</v>
      </c>
    </row>
    <row r="45" spans="1:11" ht="28.8" x14ac:dyDescent="0.3">
      <c r="A45" s="7" t="s">
        <v>19</v>
      </c>
      <c r="B45" s="20" t="s">
        <v>204</v>
      </c>
      <c r="C45" s="21">
        <v>43117</v>
      </c>
      <c r="D45" s="20" t="s">
        <v>194</v>
      </c>
      <c r="E45" s="75">
        <v>43136</v>
      </c>
      <c r="F45" s="21"/>
      <c r="G45" s="25">
        <v>534146</v>
      </c>
      <c r="H45" s="25">
        <v>32049</v>
      </c>
      <c r="I45" s="32">
        <v>0.06</v>
      </c>
      <c r="J45" s="22"/>
      <c r="K45" s="23" t="s">
        <v>20</v>
      </c>
    </row>
    <row r="46" spans="1:11" ht="28.8" x14ac:dyDescent="0.3">
      <c r="A46" s="2" t="s">
        <v>64</v>
      </c>
      <c r="B46" s="41" t="s">
        <v>204</v>
      </c>
      <c r="C46" s="16">
        <v>43124</v>
      </c>
      <c r="D46" s="3" t="s">
        <v>194</v>
      </c>
      <c r="E46" s="75">
        <v>43136</v>
      </c>
      <c r="F46" s="16"/>
      <c r="G46" s="24">
        <v>2559966090</v>
      </c>
      <c r="H46" s="24">
        <f>G46*0.06</f>
        <v>153597965.40000001</v>
      </c>
      <c r="I46" s="31">
        <v>0.06</v>
      </c>
      <c r="J46" s="11"/>
      <c r="K46" s="6" t="s">
        <v>65</v>
      </c>
    </row>
    <row r="47" spans="1:11" ht="43.2" x14ac:dyDescent="0.3">
      <c r="A47" s="2" t="s">
        <v>44</v>
      </c>
      <c r="B47" s="41" t="s">
        <v>204</v>
      </c>
      <c r="C47" s="16">
        <v>43125</v>
      </c>
      <c r="D47" s="3" t="s">
        <v>194</v>
      </c>
      <c r="E47" s="75">
        <v>43136</v>
      </c>
      <c r="F47" s="16"/>
      <c r="G47" s="24">
        <v>79835298</v>
      </c>
      <c r="H47" s="24">
        <v>4790118</v>
      </c>
      <c r="I47" s="31">
        <v>0.06</v>
      </c>
      <c r="J47" s="11"/>
      <c r="K47" s="6" t="s">
        <v>45</v>
      </c>
    </row>
    <row r="48" spans="1:11" ht="28.8" x14ac:dyDescent="0.3">
      <c r="A48" s="2" t="s">
        <v>101</v>
      </c>
      <c r="B48" s="3" t="s">
        <v>204</v>
      </c>
      <c r="C48" s="16">
        <v>43116</v>
      </c>
      <c r="D48" s="3" t="s">
        <v>194</v>
      </c>
      <c r="E48" s="75">
        <v>43138</v>
      </c>
      <c r="F48" s="16"/>
      <c r="G48" s="24">
        <v>70819</v>
      </c>
      <c r="H48" s="24">
        <v>4249</v>
      </c>
      <c r="I48" s="31">
        <v>0.06</v>
      </c>
      <c r="J48" s="11"/>
      <c r="K48" s="6" t="s">
        <v>102</v>
      </c>
    </row>
    <row r="49" spans="1:11" ht="28.8" x14ac:dyDescent="0.3">
      <c r="A49" s="2" t="s">
        <v>25</v>
      </c>
      <c r="B49" s="3" t="s">
        <v>204</v>
      </c>
      <c r="C49" s="16">
        <v>43118</v>
      </c>
      <c r="D49" s="3" t="s">
        <v>194</v>
      </c>
      <c r="E49" s="75">
        <v>43138</v>
      </c>
      <c r="F49" s="16"/>
      <c r="G49" s="24">
        <v>1182814</v>
      </c>
      <c r="H49" s="24">
        <v>70968</v>
      </c>
      <c r="I49" s="31">
        <v>0.06</v>
      </c>
      <c r="J49" s="11"/>
      <c r="K49" s="6" t="s">
        <v>26</v>
      </c>
    </row>
    <row r="50" spans="1:11" ht="28.8" x14ac:dyDescent="0.3">
      <c r="A50" s="2" t="s">
        <v>142</v>
      </c>
      <c r="B50" s="3" t="s">
        <v>204</v>
      </c>
      <c r="C50" s="16">
        <v>43118</v>
      </c>
      <c r="D50" s="3" t="s">
        <v>194</v>
      </c>
      <c r="E50" s="75">
        <v>43138</v>
      </c>
      <c r="F50" s="16"/>
      <c r="G50" s="25">
        <v>9320000</v>
      </c>
      <c r="H50" s="25">
        <f>G50*0.06</f>
        <v>559200</v>
      </c>
      <c r="I50" s="31">
        <v>0.06</v>
      </c>
      <c r="J50" s="11"/>
      <c r="K50" s="6" t="s">
        <v>143</v>
      </c>
    </row>
    <row r="51" spans="1:11" ht="28.8" x14ac:dyDescent="0.3">
      <c r="A51" s="19" t="s">
        <v>95</v>
      </c>
      <c r="B51" s="20" t="s">
        <v>204</v>
      </c>
      <c r="C51" s="21">
        <v>43088</v>
      </c>
      <c r="D51" s="20" t="s">
        <v>13</v>
      </c>
      <c r="E51" s="21"/>
      <c r="F51" s="21"/>
      <c r="G51" s="25">
        <v>431300</v>
      </c>
      <c r="H51" s="25">
        <v>25878</v>
      </c>
      <c r="I51" s="33">
        <v>0.06</v>
      </c>
      <c r="J51" s="9"/>
      <c r="K51" s="10" t="s">
        <v>96</v>
      </c>
    </row>
    <row r="52" spans="1:11" ht="28.8" x14ac:dyDescent="0.3">
      <c r="A52" s="19" t="s">
        <v>70</v>
      </c>
      <c r="B52" s="20" t="s">
        <v>204</v>
      </c>
      <c r="C52" s="21">
        <v>43104</v>
      </c>
      <c r="D52" s="20" t="s">
        <v>13</v>
      </c>
      <c r="E52" s="21"/>
      <c r="F52" s="21"/>
      <c r="G52" s="25">
        <v>890000</v>
      </c>
      <c r="H52" s="26">
        <v>53400</v>
      </c>
      <c r="I52" s="33">
        <v>0.06</v>
      </c>
      <c r="J52" s="9"/>
      <c r="K52" s="10" t="s">
        <v>71</v>
      </c>
    </row>
    <row r="53" spans="1:11" ht="28.8" x14ac:dyDescent="0.3">
      <c r="A53" s="19" t="s">
        <v>144</v>
      </c>
      <c r="B53" s="20" t="s">
        <v>204</v>
      </c>
      <c r="C53" s="21">
        <v>43105</v>
      </c>
      <c r="D53" s="20" t="s">
        <v>13</v>
      </c>
      <c r="E53" s="21"/>
      <c r="F53" s="21"/>
      <c r="G53" s="25">
        <v>80500</v>
      </c>
      <c r="H53" s="26">
        <v>4830</v>
      </c>
      <c r="I53" s="33">
        <v>0.06</v>
      </c>
      <c r="J53" s="9"/>
      <c r="K53" s="10" t="s">
        <v>145</v>
      </c>
    </row>
    <row r="54" spans="1:11" ht="28.8" x14ac:dyDescent="0.3">
      <c r="A54" s="19" t="s">
        <v>92</v>
      </c>
      <c r="B54" s="20" t="s">
        <v>204</v>
      </c>
      <c r="C54" s="21">
        <v>43111</v>
      </c>
      <c r="D54" s="20" t="s">
        <v>13</v>
      </c>
      <c r="E54" s="21"/>
      <c r="F54" s="21"/>
      <c r="G54" s="25">
        <v>198000</v>
      </c>
      <c r="H54" s="26">
        <v>11880</v>
      </c>
      <c r="I54" s="33">
        <v>0.06</v>
      </c>
      <c r="J54" s="9"/>
      <c r="K54" s="8"/>
    </row>
    <row r="55" spans="1:11" ht="28.8" x14ac:dyDescent="0.3">
      <c r="A55" s="7" t="s">
        <v>27</v>
      </c>
      <c r="B55" s="20" t="s">
        <v>204</v>
      </c>
      <c r="C55" s="21">
        <v>43112</v>
      </c>
      <c r="D55" s="20" t="s">
        <v>13</v>
      </c>
      <c r="E55" s="21"/>
      <c r="F55" s="21"/>
      <c r="G55" s="25">
        <v>8700</v>
      </c>
      <c r="H55" s="25">
        <v>522</v>
      </c>
      <c r="I55" s="32">
        <v>0.06</v>
      </c>
      <c r="J55" s="22"/>
      <c r="K55" s="23" t="s">
        <v>28</v>
      </c>
    </row>
    <row r="56" spans="1:11" ht="28.8" x14ac:dyDescent="0.3">
      <c r="A56" s="2" t="s">
        <v>128</v>
      </c>
      <c r="B56" s="3" t="s">
        <v>204</v>
      </c>
      <c r="C56" s="16">
        <v>43112</v>
      </c>
      <c r="D56" s="3" t="s">
        <v>13</v>
      </c>
      <c r="E56" s="16"/>
      <c r="F56" s="16"/>
      <c r="G56" s="24">
        <v>3505000</v>
      </c>
      <c r="H56" s="24">
        <v>210300</v>
      </c>
      <c r="I56" s="31">
        <v>0.06</v>
      </c>
      <c r="J56" s="11"/>
      <c r="K56" s="6" t="s">
        <v>129</v>
      </c>
    </row>
    <row r="57" spans="1:11" ht="28.8" x14ac:dyDescent="0.3">
      <c r="A57" s="19" t="s">
        <v>172</v>
      </c>
      <c r="B57" s="20" t="s">
        <v>204</v>
      </c>
      <c r="C57" s="21">
        <v>43112</v>
      </c>
      <c r="D57" s="20" t="s">
        <v>13</v>
      </c>
      <c r="E57" s="21"/>
      <c r="F57" s="21"/>
      <c r="G57" s="25">
        <v>250858</v>
      </c>
      <c r="H57" s="25">
        <v>15050</v>
      </c>
      <c r="I57" s="33">
        <v>0.06</v>
      </c>
      <c r="J57" s="9"/>
      <c r="K57" s="10" t="s">
        <v>173</v>
      </c>
    </row>
    <row r="58" spans="1:11" ht="28.8" x14ac:dyDescent="0.3">
      <c r="A58" s="2" t="s">
        <v>157</v>
      </c>
      <c r="B58" s="3" t="s">
        <v>204</v>
      </c>
      <c r="C58" s="16">
        <v>43116</v>
      </c>
      <c r="D58" s="3" t="s">
        <v>13</v>
      </c>
      <c r="E58" s="16"/>
      <c r="F58" s="16"/>
      <c r="G58" s="24">
        <v>59818</v>
      </c>
      <c r="H58" s="24">
        <v>3589</v>
      </c>
      <c r="I58" s="31">
        <v>0.06</v>
      </c>
      <c r="J58" s="11"/>
      <c r="K58" s="12"/>
    </row>
    <row r="59" spans="1:11" ht="28.8" x14ac:dyDescent="0.3">
      <c r="A59" s="2" t="s">
        <v>160</v>
      </c>
      <c r="B59" s="3" t="s">
        <v>204</v>
      </c>
      <c r="C59" s="16">
        <v>43116</v>
      </c>
      <c r="D59" s="3" t="s">
        <v>13</v>
      </c>
      <c r="E59" s="16"/>
      <c r="F59" s="16"/>
      <c r="G59" s="24" t="s">
        <v>205</v>
      </c>
      <c r="H59" s="24" t="s">
        <v>205</v>
      </c>
      <c r="I59" s="31" t="s">
        <v>206</v>
      </c>
      <c r="J59" s="11"/>
      <c r="K59" s="12"/>
    </row>
    <row r="60" spans="1:11" ht="28.8" x14ac:dyDescent="0.3">
      <c r="A60" s="7" t="s">
        <v>23</v>
      </c>
      <c r="B60" s="20" t="s">
        <v>204</v>
      </c>
      <c r="C60" s="21">
        <v>43116</v>
      </c>
      <c r="D60" s="20" t="s">
        <v>13</v>
      </c>
      <c r="E60" s="21"/>
      <c r="F60" s="21"/>
      <c r="G60" s="25">
        <v>16256213</v>
      </c>
      <c r="H60" s="25">
        <f>G60*0.06</f>
        <v>975372.77999999991</v>
      </c>
      <c r="I60" s="32">
        <v>0.06</v>
      </c>
      <c r="J60" s="22"/>
      <c r="K60" s="23" t="s">
        <v>24</v>
      </c>
    </row>
    <row r="61" spans="1:11" ht="28.8" x14ac:dyDescent="0.3">
      <c r="A61" s="19" t="s">
        <v>54</v>
      </c>
      <c r="B61" s="20" t="s">
        <v>204</v>
      </c>
      <c r="C61" s="21">
        <v>43116</v>
      </c>
      <c r="D61" s="20" t="s">
        <v>13</v>
      </c>
      <c r="E61" s="21"/>
      <c r="F61" s="21"/>
      <c r="G61" s="25">
        <v>2600179</v>
      </c>
      <c r="H61" s="25">
        <v>156010</v>
      </c>
      <c r="I61" s="32">
        <v>0.06</v>
      </c>
      <c r="J61" s="22"/>
      <c r="K61" s="10" t="s">
        <v>55</v>
      </c>
    </row>
    <row r="62" spans="1:11" ht="28.8" x14ac:dyDescent="0.3">
      <c r="A62" s="2" t="s">
        <v>48</v>
      </c>
      <c r="B62" s="3" t="s">
        <v>204</v>
      </c>
      <c r="C62" s="16">
        <v>43116</v>
      </c>
      <c r="D62" s="3" t="s">
        <v>13</v>
      </c>
      <c r="E62" s="16"/>
      <c r="F62" s="16"/>
      <c r="G62" s="24">
        <v>106561000</v>
      </c>
      <c r="H62" s="24">
        <v>6393660</v>
      </c>
      <c r="I62" s="31">
        <v>0.06</v>
      </c>
      <c r="J62" s="11"/>
      <c r="K62" s="6" t="s">
        <v>49</v>
      </c>
    </row>
    <row r="63" spans="1:11" ht="28.8" x14ac:dyDescent="0.3">
      <c r="A63" s="19" t="s">
        <v>50</v>
      </c>
      <c r="B63" s="20" t="s">
        <v>204</v>
      </c>
      <c r="C63" s="21">
        <v>43116</v>
      </c>
      <c r="D63" s="20" t="s">
        <v>13</v>
      </c>
      <c r="E63" s="21"/>
      <c r="F63" s="21"/>
      <c r="G63" s="25">
        <v>2819000</v>
      </c>
      <c r="H63" s="25">
        <v>169140</v>
      </c>
      <c r="I63" s="32">
        <v>0.06</v>
      </c>
      <c r="J63" s="22"/>
      <c r="K63" s="23" t="s">
        <v>51</v>
      </c>
    </row>
    <row r="64" spans="1:11" ht="28.8" x14ac:dyDescent="0.3">
      <c r="A64" s="2" t="s">
        <v>32</v>
      </c>
      <c r="B64" s="3" t="s">
        <v>204</v>
      </c>
      <c r="C64" s="16">
        <v>43116</v>
      </c>
      <c r="D64" s="3" t="s">
        <v>13</v>
      </c>
      <c r="E64" s="16"/>
      <c r="F64" s="16"/>
      <c r="G64" s="24">
        <v>301500</v>
      </c>
      <c r="H64" s="24">
        <v>18090</v>
      </c>
      <c r="I64" s="31">
        <v>0.06</v>
      </c>
      <c r="J64" s="11"/>
      <c r="K64" s="6" t="s">
        <v>33</v>
      </c>
    </row>
    <row r="65" spans="1:11" ht="28.8" x14ac:dyDescent="0.3">
      <c r="A65" s="19" t="s">
        <v>62</v>
      </c>
      <c r="B65" s="20" t="s">
        <v>204</v>
      </c>
      <c r="C65" s="21">
        <v>43116</v>
      </c>
      <c r="D65" s="20" t="s">
        <v>13</v>
      </c>
      <c r="E65" s="21"/>
      <c r="F65" s="21"/>
      <c r="G65" s="25">
        <v>928000</v>
      </c>
      <c r="H65" s="26">
        <v>55680</v>
      </c>
      <c r="I65" s="33">
        <v>0.06</v>
      </c>
      <c r="J65" s="9"/>
      <c r="K65" s="10" t="s">
        <v>63</v>
      </c>
    </row>
    <row r="66" spans="1:11" ht="86.4" x14ac:dyDescent="0.3">
      <c r="A66" s="19" t="s">
        <v>66</v>
      </c>
      <c r="B66" s="20" t="s">
        <v>204</v>
      </c>
      <c r="C66" s="21">
        <v>43117</v>
      </c>
      <c r="D66" s="20" t="s">
        <v>13</v>
      </c>
      <c r="E66" s="21"/>
      <c r="F66" s="21"/>
      <c r="G66" s="25">
        <v>9003056</v>
      </c>
      <c r="H66" s="26">
        <v>360122</v>
      </c>
      <c r="I66" s="33">
        <v>0.04</v>
      </c>
      <c r="J66" s="9" t="s">
        <v>214</v>
      </c>
      <c r="K66" s="10" t="s">
        <v>67</v>
      </c>
    </row>
    <row r="67" spans="1:11" ht="57.6" x14ac:dyDescent="0.3">
      <c r="A67" s="19" t="s">
        <v>141</v>
      </c>
      <c r="B67" s="41" t="s">
        <v>204</v>
      </c>
      <c r="C67" s="21">
        <v>43125</v>
      </c>
      <c r="D67" s="20" t="s">
        <v>13</v>
      </c>
      <c r="E67" s="21"/>
      <c r="F67" s="21"/>
      <c r="G67" s="25">
        <v>10103257</v>
      </c>
      <c r="H67" s="26">
        <v>606195</v>
      </c>
      <c r="I67" s="33">
        <v>0.06</v>
      </c>
      <c r="J67" s="9"/>
      <c r="K67" s="10" t="s">
        <v>201</v>
      </c>
    </row>
    <row r="68" spans="1:11" ht="28.8" x14ac:dyDescent="0.3">
      <c r="A68" s="53"/>
      <c r="B68" s="62" t="s">
        <v>204</v>
      </c>
      <c r="C68" s="66">
        <v>43113</v>
      </c>
      <c r="D68" s="3"/>
      <c r="E68" s="62"/>
      <c r="F68" s="62"/>
      <c r="G68" s="68"/>
      <c r="H68" s="24"/>
      <c r="I68" s="31"/>
      <c r="J68" s="62"/>
      <c r="K68" s="62"/>
    </row>
    <row r="69" spans="1:11" ht="28.8" x14ac:dyDescent="0.3">
      <c r="A69" s="2" t="s">
        <v>17</v>
      </c>
      <c r="B69" s="3" t="s">
        <v>196</v>
      </c>
      <c r="C69" s="16">
        <v>43105</v>
      </c>
      <c r="D69" s="3" t="s">
        <v>194</v>
      </c>
      <c r="E69" s="16"/>
      <c r="F69" s="16"/>
      <c r="G69" s="24">
        <v>14535054</v>
      </c>
      <c r="H69" s="24">
        <f>G69*0.06</f>
        <v>872103.24</v>
      </c>
      <c r="I69" s="31">
        <v>0.06</v>
      </c>
      <c r="J69" s="11"/>
      <c r="K69" s="6" t="s">
        <v>18</v>
      </c>
    </row>
    <row r="70" spans="1:11" ht="28.8" x14ac:dyDescent="0.3">
      <c r="A70" s="2" t="s">
        <v>90</v>
      </c>
      <c r="B70" s="3" t="s">
        <v>196</v>
      </c>
      <c r="C70" s="16">
        <v>43110</v>
      </c>
      <c r="D70" s="3" t="s">
        <v>194</v>
      </c>
      <c r="E70" s="16"/>
      <c r="F70" s="16"/>
      <c r="G70" s="24">
        <v>56400</v>
      </c>
      <c r="H70" s="24">
        <v>3384</v>
      </c>
      <c r="I70" s="31">
        <v>0.06</v>
      </c>
      <c r="J70" s="11"/>
      <c r="K70" s="6" t="s">
        <v>91</v>
      </c>
    </row>
    <row r="71" spans="1:11" ht="28.8" x14ac:dyDescent="0.3">
      <c r="A71" s="19" t="s">
        <v>73</v>
      </c>
      <c r="B71" s="20" t="s">
        <v>196</v>
      </c>
      <c r="C71" s="21">
        <v>43111</v>
      </c>
      <c r="D71" s="20" t="s">
        <v>194</v>
      </c>
      <c r="E71" s="21"/>
      <c r="F71" s="21"/>
      <c r="G71" s="25">
        <v>12000</v>
      </c>
      <c r="H71" s="26">
        <f>G71*0.06</f>
        <v>720</v>
      </c>
      <c r="I71" s="33">
        <v>0.06</v>
      </c>
      <c r="J71" s="9"/>
      <c r="K71" s="10" t="s">
        <v>74</v>
      </c>
    </row>
    <row r="72" spans="1:11" ht="28.8" x14ac:dyDescent="0.3">
      <c r="A72" s="2" t="s">
        <v>21</v>
      </c>
      <c r="B72" s="3" t="s">
        <v>196</v>
      </c>
      <c r="C72" s="16">
        <v>43112</v>
      </c>
      <c r="D72" s="3" t="s">
        <v>194</v>
      </c>
      <c r="E72" s="16"/>
      <c r="F72" s="16"/>
      <c r="G72" s="24" t="s">
        <v>207</v>
      </c>
      <c r="H72" s="24" t="s">
        <v>207</v>
      </c>
      <c r="I72" s="24" t="s">
        <v>207</v>
      </c>
      <c r="J72" s="11"/>
      <c r="K72" s="6" t="s">
        <v>22</v>
      </c>
    </row>
    <row r="73" spans="1:11" ht="28.8" x14ac:dyDescent="0.3">
      <c r="A73" s="19" t="s">
        <v>156</v>
      </c>
      <c r="B73" s="20" t="s">
        <v>196</v>
      </c>
      <c r="C73" s="21">
        <v>43116</v>
      </c>
      <c r="D73" s="20" t="s">
        <v>194</v>
      </c>
      <c r="E73" s="21"/>
      <c r="F73" s="21"/>
      <c r="G73" s="25">
        <v>16450505</v>
      </c>
      <c r="H73" s="26">
        <v>987030</v>
      </c>
      <c r="I73" s="33">
        <v>0.06</v>
      </c>
      <c r="J73" s="9"/>
      <c r="K73" s="8"/>
    </row>
    <row r="74" spans="1:11" ht="43.2" x14ac:dyDescent="0.3">
      <c r="A74" s="2" t="s">
        <v>40</v>
      </c>
      <c r="B74" s="3" t="s">
        <v>196</v>
      </c>
      <c r="C74" s="16">
        <v>43116</v>
      </c>
      <c r="D74" s="3" t="s">
        <v>194</v>
      </c>
      <c r="E74" s="16"/>
      <c r="F74" s="16"/>
      <c r="G74" s="24">
        <v>23116833</v>
      </c>
      <c r="H74" s="24">
        <v>1387010</v>
      </c>
      <c r="I74" s="31">
        <v>0.06</v>
      </c>
      <c r="J74" s="11"/>
      <c r="K74" s="6" t="s">
        <v>41</v>
      </c>
    </row>
    <row r="75" spans="1:11" ht="28.8" x14ac:dyDescent="0.3">
      <c r="A75" s="19" t="s">
        <v>161</v>
      </c>
      <c r="B75" s="20" t="s">
        <v>196</v>
      </c>
      <c r="C75" s="21">
        <v>43116</v>
      </c>
      <c r="D75" s="20" t="s">
        <v>194</v>
      </c>
      <c r="E75" s="21"/>
      <c r="F75" s="21"/>
      <c r="G75" s="25" t="s">
        <v>208</v>
      </c>
      <c r="H75" s="25" t="s">
        <v>208</v>
      </c>
      <c r="I75" s="25" t="s">
        <v>208</v>
      </c>
      <c r="J75" s="9"/>
      <c r="K75" s="10"/>
    </row>
    <row r="76" spans="1:11" ht="28.8" x14ac:dyDescent="0.3">
      <c r="A76" s="2" t="s">
        <v>166</v>
      </c>
      <c r="B76" s="3" t="s">
        <v>196</v>
      </c>
      <c r="C76" s="16">
        <v>43116</v>
      </c>
      <c r="D76" s="3" t="s">
        <v>194</v>
      </c>
      <c r="E76" s="16"/>
      <c r="F76" s="16"/>
      <c r="G76" s="24">
        <v>9140000</v>
      </c>
      <c r="H76" s="24">
        <f>G76*0.06</f>
        <v>548400</v>
      </c>
      <c r="I76" s="31">
        <v>0.06</v>
      </c>
      <c r="J76" s="11"/>
      <c r="K76" s="6" t="s">
        <v>167</v>
      </c>
    </row>
    <row r="77" spans="1:11" ht="43.2" x14ac:dyDescent="0.3">
      <c r="A77" s="19" t="s">
        <v>99</v>
      </c>
      <c r="B77" s="20" t="s">
        <v>196</v>
      </c>
      <c r="C77" s="21">
        <v>43116</v>
      </c>
      <c r="D77" s="20" t="s">
        <v>194</v>
      </c>
      <c r="E77" s="21"/>
      <c r="F77" s="21"/>
      <c r="G77" s="25" t="s">
        <v>208</v>
      </c>
      <c r="H77" s="25" t="s">
        <v>208</v>
      </c>
      <c r="I77" s="25" t="s">
        <v>208</v>
      </c>
      <c r="J77" s="9" t="s">
        <v>211</v>
      </c>
      <c r="K77" s="10" t="s">
        <v>100</v>
      </c>
    </row>
    <row r="78" spans="1:11" ht="28.8" x14ac:dyDescent="0.3">
      <c r="A78" s="2" t="s">
        <v>105</v>
      </c>
      <c r="B78" s="3" t="s">
        <v>196</v>
      </c>
      <c r="C78" s="16">
        <v>43116</v>
      </c>
      <c r="D78" s="3" t="s">
        <v>194</v>
      </c>
      <c r="E78" s="16"/>
      <c r="F78" s="16"/>
      <c r="G78" s="24">
        <v>37487000</v>
      </c>
      <c r="H78" s="24">
        <v>2249220</v>
      </c>
      <c r="I78" s="31">
        <f>H78/G78</f>
        <v>0.06</v>
      </c>
      <c r="J78" s="11"/>
      <c r="K78" s="6" t="s">
        <v>106</v>
      </c>
    </row>
    <row r="79" spans="1:11" ht="28.8" x14ac:dyDescent="0.3">
      <c r="A79" s="19" t="s">
        <v>107</v>
      </c>
      <c r="B79" s="20" t="s">
        <v>196</v>
      </c>
      <c r="C79" s="21">
        <v>43116</v>
      </c>
      <c r="D79" s="20" t="s">
        <v>194</v>
      </c>
      <c r="E79" s="21"/>
      <c r="F79" s="21"/>
      <c r="G79" s="25">
        <v>8243120.7699999996</v>
      </c>
      <c r="H79" s="25">
        <v>494587.25</v>
      </c>
      <c r="I79" s="33">
        <v>0.06</v>
      </c>
      <c r="J79" s="9"/>
      <c r="K79" s="10" t="s">
        <v>108</v>
      </c>
    </row>
    <row r="80" spans="1:11" ht="100.8" x14ac:dyDescent="0.3">
      <c r="A80" s="2" t="s">
        <v>52</v>
      </c>
      <c r="B80" s="3" t="s">
        <v>196</v>
      </c>
      <c r="C80" s="16">
        <v>43116</v>
      </c>
      <c r="D80" s="3" t="s">
        <v>194</v>
      </c>
      <c r="E80" s="16"/>
      <c r="F80" s="16"/>
      <c r="G80" s="24" t="s">
        <v>208</v>
      </c>
      <c r="H80" s="24" t="s">
        <v>208</v>
      </c>
      <c r="I80" s="24" t="s">
        <v>208</v>
      </c>
      <c r="J80" s="11" t="s">
        <v>216</v>
      </c>
      <c r="K80" s="6" t="s">
        <v>53</v>
      </c>
    </row>
    <row r="81" spans="1:11" ht="28.8" x14ac:dyDescent="0.3">
      <c r="A81" s="19" t="s">
        <v>115</v>
      </c>
      <c r="B81" s="20" t="s">
        <v>196</v>
      </c>
      <c r="C81" s="21">
        <v>43117</v>
      </c>
      <c r="D81" s="20" t="s">
        <v>194</v>
      </c>
      <c r="E81" s="21"/>
      <c r="F81" s="21"/>
      <c r="G81" s="24" t="s">
        <v>208</v>
      </c>
      <c r="H81" s="24" t="s">
        <v>208</v>
      </c>
      <c r="I81" s="24" t="s">
        <v>208</v>
      </c>
      <c r="J81" s="9"/>
      <c r="K81" s="10" t="s">
        <v>116</v>
      </c>
    </row>
    <row r="82" spans="1:11" ht="28.8" x14ac:dyDescent="0.3">
      <c r="A82" s="2" t="s">
        <v>124</v>
      </c>
      <c r="B82" s="3" t="s">
        <v>196</v>
      </c>
      <c r="C82" s="16">
        <v>43119</v>
      </c>
      <c r="D82" s="3" t="s">
        <v>194</v>
      </c>
      <c r="E82" s="16"/>
      <c r="F82" s="16"/>
      <c r="G82" s="55">
        <v>20400000</v>
      </c>
      <c r="H82" s="56">
        <v>1224000</v>
      </c>
      <c r="I82" s="31">
        <v>0.06</v>
      </c>
      <c r="J82" s="11"/>
      <c r="K82" s="6" t="s">
        <v>125</v>
      </c>
    </row>
    <row r="83" spans="1:11" ht="43.2" x14ac:dyDescent="0.3">
      <c r="A83" s="19" t="s">
        <v>77</v>
      </c>
      <c r="B83" s="41" t="s">
        <v>196</v>
      </c>
      <c r="C83" s="21">
        <v>43123</v>
      </c>
      <c r="D83" s="20" t="s">
        <v>194</v>
      </c>
      <c r="E83" s="21"/>
      <c r="F83" s="21"/>
      <c r="G83" s="25">
        <v>5252461</v>
      </c>
      <c r="H83" s="26">
        <v>315147</v>
      </c>
      <c r="I83" s="33">
        <v>0.06</v>
      </c>
      <c r="J83" s="9"/>
      <c r="K83" s="10" t="s">
        <v>78</v>
      </c>
    </row>
    <row r="84" spans="1:11" ht="28.8" x14ac:dyDescent="0.3">
      <c r="A84" s="19" t="s">
        <v>133</v>
      </c>
      <c r="B84" s="20" t="s">
        <v>196</v>
      </c>
      <c r="C84" s="21">
        <v>43126</v>
      </c>
      <c r="D84" s="20" t="s">
        <v>194</v>
      </c>
      <c r="E84" s="21"/>
      <c r="F84" s="21"/>
      <c r="G84" s="25" t="s">
        <v>208</v>
      </c>
      <c r="H84" s="25" t="s">
        <v>208</v>
      </c>
      <c r="I84" s="25" t="s">
        <v>208</v>
      </c>
      <c r="J84" s="9"/>
      <c r="K84" s="10" t="s">
        <v>134</v>
      </c>
    </row>
    <row r="85" spans="1:11" ht="28.8" x14ac:dyDescent="0.3">
      <c r="A85" s="53"/>
      <c r="B85" s="62" t="s">
        <v>196</v>
      </c>
      <c r="C85" s="66">
        <v>43110</v>
      </c>
      <c r="D85" s="3"/>
      <c r="E85" s="62"/>
      <c r="F85" s="62"/>
      <c r="G85" s="68"/>
      <c r="H85" s="24"/>
      <c r="I85" s="31"/>
      <c r="J85" s="62"/>
      <c r="K85" s="62"/>
    </row>
    <row r="86" spans="1:11" ht="43.2" x14ac:dyDescent="0.3">
      <c r="A86" s="2" t="s">
        <v>79</v>
      </c>
      <c r="B86" s="3" t="s">
        <v>195</v>
      </c>
      <c r="C86" s="16">
        <v>43138</v>
      </c>
      <c r="D86" s="3"/>
      <c r="E86" s="16"/>
      <c r="F86" s="16"/>
      <c r="G86" s="24"/>
      <c r="H86" s="24"/>
      <c r="I86" s="31"/>
      <c r="J86" s="11"/>
      <c r="K86" s="6" t="s">
        <v>80</v>
      </c>
    </row>
    <row r="87" spans="1:11" ht="28.8" x14ac:dyDescent="0.3">
      <c r="A87" s="19" t="s">
        <v>15</v>
      </c>
      <c r="B87" s="20" t="s">
        <v>195</v>
      </c>
      <c r="C87" s="21">
        <v>43108</v>
      </c>
      <c r="D87" s="20" t="s">
        <v>194</v>
      </c>
      <c r="E87" s="21"/>
      <c r="F87" s="21"/>
      <c r="G87" s="25"/>
      <c r="H87" s="25"/>
      <c r="I87" s="32"/>
      <c r="J87" s="22"/>
      <c r="K87" s="23" t="s">
        <v>16</v>
      </c>
    </row>
    <row r="88" spans="1:11" ht="28.8" x14ac:dyDescent="0.3">
      <c r="A88" s="2" t="s">
        <v>36</v>
      </c>
      <c r="B88" s="3" t="s">
        <v>195</v>
      </c>
      <c r="C88" s="16">
        <v>43116</v>
      </c>
      <c r="D88" s="3" t="s">
        <v>194</v>
      </c>
      <c r="E88" s="16"/>
      <c r="F88" s="16"/>
      <c r="G88" s="24">
        <v>32184500</v>
      </c>
      <c r="H88" s="24">
        <v>1931070</v>
      </c>
      <c r="I88" s="31">
        <v>0.06</v>
      </c>
      <c r="J88" s="11"/>
      <c r="K88" s="6" t="s">
        <v>37</v>
      </c>
    </row>
    <row r="89" spans="1:11" ht="28.8" x14ac:dyDescent="0.3">
      <c r="A89" s="19" t="s">
        <v>46</v>
      </c>
      <c r="B89" s="20" t="s">
        <v>195</v>
      </c>
      <c r="C89" s="21">
        <v>43116</v>
      </c>
      <c r="D89" s="20"/>
      <c r="E89" s="21"/>
      <c r="F89" s="21"/>
      <c r="G89" s="25"/>
      <c r="H89" s="25"/>
      <c r="I89" s="32"/>
      <c r="J89" s="22"/>
      <c r="K89" s="23" t="s">
        <v>47</v>
      </c>
    </row>
    <row r="90" spans="1:11" ht="28.8" x14ac:dyDescent="0.3">
      <c r="A90" s="2" t="s">
        <v>60</v>
      </c>
      <c r="B90" s="3" t="s">
        <v>195</v>
      </c>
      <c r="C90" s="16">
        <v>43116</v>
      </c>
      <c r="D90" s="3" t="s">
        <v>194</v>
      </c>
      <c r="E90" s="16"/>
      <c r="F90" s="16"/>
      <c r="G90" s="24">
        <v>1255842</v>
      </c>
      <c r="H90" s="24">
        <v>75351</v>
      </c>
      <c r="I90" s="31">
        <v>0.06</v>
      </c>
      <c r="J90" s="11"/>
      <c r="K90" s="6" t="s">
        <v>61</v>
      </c>
    </row>
    <row r="91" spans="1:11" ht="28.8" x14ac:dyDescent="0.3">
      <c r="A91" s="19" t="s">
        <v>85</v>
      </c>
      <c r="B91" s="20" t="s">
        <v>195</v>
      </c>
      <c r="C91" s="21">
        <v>43116</v>
      </c>
      <c r="D91" s="20"/>
      <c r="E91" s="21"/>
      <c r="F91" s="21"/>
      <c r="G91" s="25"/>
      <c r="H91" s="26"/>
      <c r="I91" s="33"/>
      <c r="J91" s="9"/>
      <c r="K91" s="10" t="s">
        <v>86</v>
      </c>
    </row>
    <row r="92" spans="1:11" ht="28.8" x14ac:dyDescent="0.3">
      <c r="A92" s="19" t="s">
        <v>130</v>
      </c>
      <c r="B92" s="20" t="s">
        <v>195</v>
      </c>
      <c r="C92" s="21">
        <v>43116</v>
      </c>
      <c r="D92" s="20"/>
      <c r="E92" s="21"/>
      <c r="F92" s="21"/>
      <c r="G92" s="25"/>
      <c r="H92" s="26"/>
      <c r="I92" s="33"/>
      <c r="J92" s="9"/>
      <c r="K92" s="10" t="s">
        <v>131</v>
      </c>
    </row>
    <row r="93" spans="1:11" ht="28.8" x14ac:dyDescent="0.3">
      <c r="A93" s="2" t="s">
        <v>132</v>
      </c>
      <c r="B93" s="3" t="s">
        <v>195</v>
      </c>
      <c r="C93" s="16">
        <v>43116</v>
      </c>
      <c r="D93" s="3"/>
      <c r="E93" s="16"/>
      <c r="F93" s="16"/>
      <c r="G93" s="24"/>
      <c r="H93" s="24"/>
      <c r="I93" s="31"/>
      <c r="J93" s="11"/>
      <c r="K93" s="6" t="s">
        <v>131</v>
      </c>
    </row>
    <row r="94" spans="1:11" ht="158.4" x14ac:dyDescent="0.3">
      <c r="A94" s="2" t="s">
        <v>174</v>
      </c>
      <c r="B94" s="3" t="s">
        <v>195</v>
      </c>
      <c r="C94" s="16">
        <v>43116</v>
      </c>
      <c r="D94" s="3" t="s">
        <v>194</v>
      </c>
      <c r="E94" s="16"/>
      <c r="F94" s="16"/>
      <c r="G94" s="24" t="s">
        <v>208</v>
      </c>
      <c r="H94" s="24" t="s">
        <v>208</v>
      </c>
      <c r="I94" s="24" t="s">
        <v>208</v>
      </c>
      <c r="J94" s="11"/>
      <c r="K94" s="6" t="s">
        <v>175</v>
      </c>
    </row>
    <row r="95" spans="1:11" ht="28.8" x14ac:dyDescent="0.3">
      <c r="A95" s="2" t="s">
        <v>146</v>
      </c>
      <c r="B95" s="3" t="s">
        <v>195</v>
      </c>
      <c r="C95" s="16">
        <v>43117</v>
      </c>
      <c r="D95" s="3"/>
      <c r="E95" s="16"/>
      <c r="F95" s="16"/>
      <c r="G95" s="24"/>
      <c r="H95" s="24"/>
      <c r="I95" s="31"/>
      <c r="J95" s="11"/>
      <c r="K95" s="6" t="s">
        <v>147</v>
      </c>
    </row>
    <row r="96" spans="1:11" ht="28.8" x14ac:dyDescent="0.3">
      <c r="A96" s="19" t="s">
        <v>190</v>
      </c>
      <c r="B96" s="20" t="s">
        <v>195</v>
      </c>
      <c r="C96" s="21">
        <v>43117</v>
      </c>
      <c r="D96" s="20"/>
      <c r="E96" s="21"/>
      <c r="F96" s="21"/>
      <c r="G96" s="25"/>
      <c r="H96" s="25"/>
      <c r="I96" s="32"/>
      <c r="J96" s="9"/>
      <c r="K96" s="10" t="s">
        <v>191</v>
      </c>
    </row>
    <row r="97" spans="1:11" ht="28.8" x14ac:dyDescent="0.3">
      <c r="A97" s="19" t="s">
        <v>42</v>
      </c>
      <c r="B97" s="20" t="s">
        <v>195</v>
      </c>
      <c r="C97" s="21">
        <v>43118</v>
      </c>
      <c r="D97" s="20"/>
      <c r="E97" s="21"/>
      <c r="F97" s="21"/>
      <c r="G97" s="25"/>
      <c r="H97" s="25"/>
      <c r="I97" s="32"/>
      <c r="J97" s="22"/>
      <c r="K97" s="23" t="s">
        <v>43</v>
      </c>
    </row>
    <row r="98" spans="1:11" ht="28.8" x14ac:dyDescent="0.3">
      <c r="A98" s="2" t="s">
        <v>185</v>
      </c>
      <c r="B98" s="3" t="s">
        <v>195</v>
      </c>
      <c r="C98" s="16">
        <v>43118</v>
      </c>
      <c r="D98" s="3"/>
      <c r="E98" s="16"/>
      <c r="F98" s="16"/>
      <c r="G98" s="24"/>
      <c r="H98" s="24"/>
      <c r="I98" s="31"/>
      <c r="J98" s="11"/>
      <c r="K98" s="6" t="s">
        <v>186</v>
      </c>
    </row>
    <row r="99" spans="1:11" ht="28.8" x14ac:dyDescent="0.3">
      <c r="A99" s="60" t="s">
        <v>187</v>
      </c>
      <c r="B99" s="63" t="s">
        <v>195</v>
      </c>
      <c r="C99" s="67">
        <v>43119</v>
      </c>
      <c r="D99" s="63"/>
      <c r="E99" s="67"/>
      <c r="F99" s="67"/>
      <c r="G99" s="69"/>
      <c r="H99" s="59"/>
      <c r="I99" s="70"/>
      <c r="J99" s="72"/>
      <c r="K99" s="74" t="s">
        <v>188</v>
      </c>
    </row>
    <row r="100" spans="1:11" ht="28.8" x14ac:dyDescent="0.3">
      <c r="A100" s="2" t="s">
        <v>83</v>
      </c>
      <c r="B100" s="3" t="s">
        <v>195</v>
      </c>
      <c r="C100" s="65">
        <v>43122</v>
      </c>
      <c r="D100" s="42"/>
      <c r="E100" s="65"/>
      <c r="F100" s="65"/>
      <c r="G100" s="35"/>
      <c r="H100" s="35"/>
      <c r="I100" s="36"/>
      <c r="J100" s="71"/>
      <c r="K100" s="73" t="s">
        <v>84</v>
      </c>
    </row>
    <row r="101" spans="1:11" ht="28.8" x14ac:dyDescent="0.3">
      <c r="A101" s="2" t="s">
        <v>192</v>
      </c>
      <c r="B101" s="41" t="s">
        <v>195</v>
      </c>
      <c r="C101" s="65">
        <v>43123</v>
      </c>
      <c r="D101" s="42"/>
      <c r="E101" s="65"/>
      <c r="F101" s="65"/>
      <c r="G101" s="35"/>
      <c r="H101" s="35"/>
      <c r="I101" s="36"/>
      <c r="J101" s="71"/>
      <c r="K101" s="73" t="s">
        <v>193</v>
      </c>
    </row>
    <row r="102" spans="1:11" ht="28.8" x14ac:dyDescent="0.3">
      <c r="A102" s="19" t="s">
        <v>168</v>
      </c>
      <c r="B102" s="20" t="s">
        <v>195</v>
      </c>
      <c r="C102" s="67">
        <v>43123</v>
      </c>
      <c r="D102" s="63"/>
      <c r="E102" s="67"/>
      <c r="F102" s="67"/>
      <c r="G102" s="69"/>
      <c r="H102" s="59"/>
      <c r="I102" s="70"/>
      <c r="J102" s="72"/>
      <c r="K102" s="74" t="s">
        <v>169</v>
      </c>
    </row>
    <row r="103" spans="1:11" ht="28.8" x14ac:dyDescent="0.3">
      <c r="A103" s="19" t="s">
        <v>137</v>
      </c>
      <c r="B103" s="41" t="s">
        <v>195</v>
      </c>
      <c r="C103" s="67">
        <v>43131</v>
      </c>
      <c r="D103" s="63"/>
      <c r="E103" s="67"/>
      <c r="F103" s="67"/>
      <c r="G103" s="69"/>
      <c r="H103" s="59"/>
      <c r="I103" s="70"/>
      <c r="J103" s="72"/>
      <c r="K103" s="74" t="s">
        <v>138</v>
      </c>
    </row>
    <row r="104" spans="1:11" ht="43.2" x14ac:dyDescent="0.3">
      <c r="A104" s="2" t="s">
        <v>178</v>
      </c>
      <c r="B104" s="3" t="s">
        <v>195</v>
      </c>
      <c r="C104" s="65">
        <v>43131</v>
      </c>
      <c r="D104" s="42"/>
      <c r="E104" s="65"/>
      <c r="F104" s="65"/>
      <c r="G104" s="35"/>
      <c r="H104" s="35"/>
      <c r="I104" s="36"/>
      <c r="J104" s="71"/>
      <c r="K104" s="73" t="s">
        <v>179</v>
      </c>
    </row>
    <row r="105" spans="1:11" ht="28.8" x14ac:dyDescent="0.3">
      <c r="A105" s="2" t="s">
        <v>120</v>
      </c>
      <c r="B105" s="3" t="s">
        <v>195</v>
      </c>
      <c r="C105" s="65">
        <v>43131</v>
      </c>
      <c r="D105" s="42"/>
      <c r="E105" s="65"/>
      <c r="F105" s="65"/>
      <c r="G105" s="35"/>
      <c r="H105" s="35"/>
      <c r="I105" s="36"/>
      <c r="J105" s="71"/>
      <c r="K105" s="73" t="s">
        <v>121</v>
      </c>
    </row>
    <row r="106" spans="1:11" ht="28.8" x14ac:dyDescent="0.3">
      <c r="A106" s="61" t="s">
        <v>139</v>
      </c>
      <c r="B106" s="42" t="s">
        <v>195</v>
      </c>
      <c r="C106" s="65">
        <v>43132</v>
      </c>
      <c r="D106" s="42"/>
      <c r="E106" s="65"/>
      <c r="F106" s="65"/>
      <c r="G106" s="35"/>
      <c r="H106" s="35"/>
      <c r="I106" s="36"/>
      <c r="J106" s="71"/>
      <c r="K106" s="73" t="s">
        <v>140</v>
      </c>
    </row>
    <row r="107" spans="1:11" ht="43.2" x14ac:dyDescent="0.3">
      <c r="A107" s="61" t="s">
        <v>181</v>
      </c>
      <c r="B107" s="64" t="s">
        <v>195</v>
      </c>
      <c r="C107" s="65">
        <v>43133</v>
      </c>
      <c r="D107" s="42"/>
      <c r="E107" s="65"/>
      <c r="F107" s="65"/>
      <c r="G107" s="35"/>
      <c r="H107" s="35"/>
      <c r="I107" s="36"/>
      <c r="J107" s="71" t="s">
        <v>202</v>
      </c>
      <c r="K107" s="73" t="s">
        <v>182</v>
      </c>
    </row>
    <row r="108" spans="1:11" ht="28.8" x14ac:dyDescent="0.3">
      <c r="A108" s="60" t="s">
        <v>164</v>
      </c>
      <c r="B108" s="63" t="s">
        <v>195</v>
      </c>
      <c r="C108" s="67">
        <v>43133</v>
      </c>
      <c r="D108" s="63"/>
      <c r="E108" s="67"/>
      <c r="F108" s="67"/>
      <c r="G108" s="69"/>
      <c r="H108" s="69"/>
      <c r="I108" s="70"/>
      <c r="J108" s="72"/>
      <c r="K108" s="74" t="s">
        <v>165</v>
      </c>
    </row>
    <row r="109" spans="1:11" ht="28.8" x14ac:dyDescent="0.3">
      <c r="A109" s="60" t="s">
        <v>81</v>
      </c>
      <c r="B109" s="64" t="s">
        <v>195</v>
      </c>
      <c r="C109" s="67">
        <v>43134</v>
      </c>
      <c r="D109" s="63"/>
      <c r="E109" s="67"/>
      <c r="F109" s="67"/>
      <c r="G109" s="69"/>
      <c r="H109" s="59"/>
      <c r="I109" s="70"/>
      <c r="J109" s="72"/>
      <c r="K109" s="74" t="s">
        <v>82</v>
      </c>
    </row>
    <row r="110" spans="1:11" ht="28.8" x14ac:dyDescent="0.3">
      <c r="A110" s="37"/>
      <c r="B110" s="15" t="s">
        <v>195</v>
      </c>
      <c r="C110" s="38">
        <v>43109</v>
      </c>
      <c r="D110" s="42" t="s">
        <v>13</v>
      </c>
      <c r="E110" s="15"/>
      <c r="F110" s="15"/>
      <c r="G110" s="39"/>
      <c r="H110" s="35"/>
      <c r="I110" s="36"/>
      <c r="J110" s="15"/>
      <c r="K110" s="15"/>
    </row>
    <row r="111" spans="1:11" x14ac:dyDescent="0.3">
      <c r="A111" s="37"/>
      <c r="B111" s="15"/>
      <c r="C111" s="17"/>
      <c r="D111" s="17"/>
      <c r="E111" s="14"/>
      <c r="F111" s="14"/>
      <c r="G111" s="27"/>
      <c r="H111" s="29">
        <f>SUM(H14:H110)</f>
        <v>183610500.23000002</v>
      </c>
      <c r="I111" s="34"/>
      <c r="J111" s="14"/>
      <c r="K111" s="15"/>
    </row>
    <row r="112" spans="1:11" x14ac:dyDescent="0.3">
      <c r="A112" s="13"/>
      <c r="B112" s="14"/>
      <c r="C112" s="18">
        <v>43092</v>
      </c>
      <c r="D112" s="17"/>
      <c r="E112" s="14"/>
      <c r="F112" s="14"/>
      <c r="G112" s="27"/>
      <c r="H112" s="29"/>
      <c r="I112" s="34"/>
      <c r="J112" s="14"/>
      <c r="K112" s="15"/>
    </row>
    <row r="113" spans="1:11" x14ac:dyDescent="0.3">
      <c r="A113" s="13"/>
      <c r="B113" s="14"/>
      <c r="C113" s="18">
        <v>43093</v>
      </c>
      <c r="D113" s="17"/>
      <c r="E113" s="14"/>
      <c r="F113" s="14"/>
      <c r="G113" s="27"/>
      <c r="H113" s="29"/>
      <c r="I113" s="34"/>
      <c r="J113" s="14"/>
      <c r="K113" s="15"/>
    </row>
    <row r="114" spans="1:11" x14ac:dyDescent="0.3">
      <c r="A114" s="13"/>
      <c r="B114" s="14"/>
      <c r="C114" s="18">
        <v>43094</v>
      </c>
      <c r="D114" s="17"/>
      <c r="E114" s="14"/>
      <c r="F114" s="14"/>
      <c r="G114" s="27"/>
      <c r="H114" s="29"/>
      <c r="I114" s="34"/>
      <c r="J114" s="14"/>
      <c r="K114" s="15"/>
    </row>
    <row r="115" spans="1:11" x14ac:dyDescent="0.3">
      <c r="A115" s="13"/>
      <c r="B115" s="14"/>
      <c r="C115" s="18">
        <v>43095</v>
      </c>
      <c r="D115" s="17"/>
      <c r="E115" s="14"/>
      <c r="F115" s="14"/>
      <c r="G115" s="27"/>
      <c r="H115" s="29"/>
      <c r="I115" s="34"/>
      <c r="J115" s="14"/>
      <c r="K115" s="15"/>
    </row>
    <row r="116" spans="1:11" x14ac:dyDescent="0.3">
      <c r="A116" s="13"/>
      <c r="B116" s="14"/>
      <c r="C116" s="18">
        <v>43096</v>
      </c>
      <c r="D116" s="17"/>
      <c r="E116" s="14"/>
      <c r="F116" s="14"/>
      <c r="G116" s="27"/>
      <c r="H116" s="29"/>
      <c r="I116" s="34"/>
      <c r="J116" s="14"/>
      <c r="K116" s="15"/>
    </row>
    <row r="117" spans="1:11" x14ac:dyDescent="0.3">
      <c r="A117" s="13"/>
      <c r="B117" s="14"/>
      <c r="C117" s="18">
        <v>43097</v>
      </c>
      <c r="D117" s="17"/>
      <c r="E117" s="14"/>
      <c r="F117" s="14"/>
      <c r="G117" s="27"/>
      <c r="H117" s="29"/>
      <c r="I117" s="34"/>
      <c r="J117" s="14"/>
      <c r="K117" s="15"/>
    </row>
    <row r="118" spans="1:11" x14ac:dyDescent="0.3">
      <c r="A118" s="13"/>
      <c r="B118" s="14"/>
      <c r="C118" s="18">
        <v>43098</v>
      </c>
      <c r="D118" s="17"/>
      <c r="E118" s="14"/>
      <c r="F118" s="14"/>
      <c r="G118" s="27"/>
      <c r="H118" s="29"/>
      <c r="I118" s="34"/>
      <c r="J118" s="14"/>
      <c r="K118" s="15"/>
    </row>
    <row r="119" spans="1:11" x14ac:dyDescent="0.3">
      <c r="A119" s="13"/>
      <c r="B119" s="14"/>
      <c r="C119" s="18">
        <v>43099</v>
      </c>
      <c r="D119" s="17"/>
      <c r="E119" s="14"/>
      <c r="F119" s="14"/>
      <c r="G119" s="27"/>
      <c r="H119" s="29"/>
      <c r="I119" s="34"/>
      <c r="J119" s="14"/>
      <c r="K119" s="15"/>
    </row>
    <row r="120" spans="1:11" x14ac:dyDescent="0.3">
      <c r="A120" s="13"/>
      <c r="B120" s="14"/>
      <c r="C120" s="18">
        <v>43100</v>
      </c>
      <c r="D120" s="17"/>
      <c r="E120" s="14"/>
      <c r="F120" s="14"/>
      <c r="G120" s="27"/>
      <c r="H120" s="29"/>
      <c r="I120" s="34"/>
      <c r="J120" s="14"/>
      <c r="K120" s="15"/>
    </row>
    <row r="121" spans="1:11" x14ac:dyDescent="0.3">
      <c r="A121" s="13"/>
      <c r="B121" s="14"/>
      <c r="C121" s="18">
        <v>43101</v>
      </c>
      <c r="D121" s="17"/>
      <c r="E121" s="14"/>
      <c r="F121" s="14"/>
      <c r="G121" s="27"/>
      <c r="H121" s="29"/>
      <c r="I121" s="34"/>
      <c r="J121" s="14"/>
      <c r="K121" s="15"/>
    </row>
    <row r="122" spans="1:11" x14ac:dyDescent="0.3">
      <c r="A122" s="13"/>
      <c r="B122" s="14"/>
      <c r="C122" s="18">
        <v>43102</v>
      </c>
      <c r="D122" s="17"/>
      <c r="E122" s="14"/>
      <c r="F122" s="14"/>
      <c r="G122" s="27"/>
      <c r="H122" s="29"/>
      <c r="I122" s="34"/>
      <c r="J122" s="14"/>
      <c r="K122" s="15"/>
    </row>
    <row r="123" spans="1:11" x14ac:dyDescent="0.3">
      <c r="A123" s="13"/>
      <c r="B123" s="14"/>
      <c r="C123" s="18">
        <v>43103</v>
      </c>
      <c r="D123" s="17"/>
      <c r="E123" s="14"/>
      <c r="F123" s="14"/>
      <c r="G123" s="27"/>
      <c r="H123" s="29"/>
      <c r="I123" s="34"/>
      <c r="J123" s="14"/>
      <c r="K123" s="15"/>
    </row>
    <row r="124" spans="1:11" x14ac:dyDescent="0.3">
      <c r="A124" s="13"/>
      <c r="B124" s="14"/>
      <c r="C124" s="18">
        <v>43104</v>
      </c>
      <c r="D124" s="17"/>
      <c r="E124" s="14"/>
      <c r="F124" s="14"/>
      <c r="G124" s="27"/>
      <c r="H124" s="29"/>
      <c r="I124" s="34"/>
      <c r="J124" s="14"/>
      <c r="K124" s="15"/>
    </row>
    <row r="125" spans="1:11" x14ac:dyDescent="0.3">
      <c r="A125" s="13"/>
      <c r="B125" s="14"/>
      <c r="C125" s="18">
        <v>43105</v>
      </c>
      <c r="D125" s="17"/>
      <c r="E125" s="14"/>
      <c r="F125" s="14"/>
      <c r="G125" s="27"/>
      <c r="H125" s="29"/>
      <c r="I125" s="34"/>
      <c r="J125" s="14"/>
      <c r="K125" s="15"/>
    </row>
    <row r="126" spans="1:11" x14ac:dyDescent="0.3">
      <c r="A126" s="13"/>
      <c r="B126" s="14"/>
      <c r="C126" s="18">
        <v>43106</v>
      </c>
      <c r="D126" s="17"/>
      <c r="E126" s="14"/>
      <c r="F126" s="14"/>
      <c r="G126" s="27"/>
      <c r="H126" s="29"/>
      <c r="I126" s="34"/>
      <c r="J126" s="14"/>
      <c r="K126" s="15"/>
    </row>
    <row r="127" spans="1:11" x14ac:dyDescent="0.3">
      <c r="A127" s="13"/>
      <c r="B127" s="14"/>
      <c r="C127" s="18">
        <v>43107</v>
      </c>
      <c r="D127" s="17"/>
      <c r="E127" s="14"/>
      <c r="F127" s="14"/>
      <c r="G127" s="27"/>
      <c r="H127" s="29"/>
      <c r="I127" s="34"/>
      <c r="J127" s="14"/>
      <c r="K127" s="15"/>
    </row>
    <row r="128" spans="1:11" x14ac:dyDescent="0.3">
      <c r="A128" s="13"/>
      <c r="B128" s="14"/>
      <c r="C128" s="18">
        <v>43114</v>
      </c>
      <c r="D128" s="17"/>
      <c r="E128" s="14"/>
      <c r="F128" s="14"/>
      <c r="G128" s="27"/>
      <c r="H128" s="29"/>
      <c r="I128" s="34"/>
      <c r="J128" s="14"/>
      <c r="K128" s="15"/>
    </row>
    <row r="129" spans="1:11" x14ac:dyDescent="0.3">
      <c r="A129" s="13"/>
      <c r="B129" s="14"/>
      <c r="C129" s="18">
        <v>43115</v>
      </c>
      <c r="D129" s="17"/>
      <c r="E129" s="14"/>
      <c r="F129" s="14"/>
      <c r="G129" s="27"/>
      <c r="H129" s="29"/>
      <c r="I129" s="34"/>
      <c r="J129" s="14"/>
      <c r="K129" s="15"/>
    </row>
    <row r="130" spans="1:11" x14ac:dyDescent="0.3">
      <c r="A130" s="13"/>
      <c r="B130" s="14"/>
      <c r="C130" s="18">
        <v>43116</v>
      </c>
      <c r="D130" s="17"/>
      <c r="E130" s="14"/>
      <c r="F130" s="14"/>
      <c r="G130" s="27"/>
      <c r="H130" s="29"/>
      <c r="I130" s="34"/>
      <c r="J130" s="14"/>
      <c r="K130" s="15"/>
    </row>
    <row r="131" spans="1:11" x14ac:dyDescent="0.3">
      <c r="A131" s="13"/>
      <c r="B131" s="14"/>
      <c r="C131" s="18">
        <v>43117</v>
      </c>
      <c r="D131" s="17"/>
      <c r="E131" s="14"/>
      <c r="F131" s="14"/>
      <c r="G131" s="27"/>
      <c r="H131" s="29"/>
      <c r="I131" s="34"/>
      <c r="J131" s="14"/>
      <c r="K131" s="15"/>
    </row>
    <row r="132" spans="1:11" x14ac:dyDescent="0.3">
      <c r="A132" s="13"/>
      <c r="B132" s="14"/>
      <c r="C132" s="18">
        <v>43118</v>
      </c>
      <c r="D132" s="17"/>
      <c r="E132" s="14"/>
      <c r="F132" s="14"/>
      <c r="G132" s="27"/>
      <c r="H132" s="29"/>
      <c r="I132" s="34"/>
      <c r="J132" s="14"/>
      <c r="K132" s="15"/>
    </row>
    <row r="133" spans="1:11" x14ac:dyDescent="0.3">
      <c r="A133" s="13"/>
      <c r="B133" s="14"/>
      <c r="C133" s="18">
        <v>43119</v>
      </c>
      <c r="D133" s="17"/>
      <c r="E133" s="14"/>
      <c r="F133" s="14"/>
      <c r="G133" s="27"/>
      <c r="H133" s="29"/>
      <c r="I133" s="34"/>
      <c r="J133" s="14"/>
      <c r="K133" s="15"/>
    </row>
    <row r="134" spans="1:11" x14ac:dyDescent="0.3">
      <c r="A134" s="13"/>
      <c r="B134" s="14"/>
      <c r="C134" s="18">
        <v>43120</v>
      </c>
      <c r="D134" s="17"/>
      <c r="E134" s="14"/>
      <c r="F134" s="14"/>
      <c r="G134" s="27"/>
      <c r="H134" s="29"/>
      <c r="I134" s="34"/>
      <c r="J134" s="14"/>
      <c r="K134" s="15"/>
    </row>
    <row r="135" spans="1:11" x14ac:dyDescent="0.3">
      <c r="A135" s="13"/>
      <c r="B135" s="14"/>
      <c r="C135" s="18">
        <v>43121</v>
      </c>
      <c r="D135" s="17"/>
      <c r="E135" s="14"/>
      <c r="F135" s="14"/>
      <c r="G135" s="27"/>
      <c r="H135" s="29"/>
      <c r="I135" s="34"/>
      <c r="J135" s="14"/>
      <c r="K135" s="15"/>
    </row>
    <row r="136" spans="1:11" x14ac:dyDescent="0.3">
      <c r="A136" s="13"/>
      <c r="B136" s="14"/>
      <c r="C136" s="18">
        <v>43122</v>
      </c>
      <c r="D136" s="17"/>
      <c r="E136" s="14"/>
      <c r="F136" s="14"/>
      <c r="G136" s="27"/>
      <c r="H136" s="29"/>
      <c r="I136" s="34"/>
      <c r="J136" s="14"/>
      <c r="K136" s="15"/>
    </row>
    <row r="137" spans="1:11" x14ac:dyDescent="0.3">
      <c r="A137" s="13"/>
      <c r="B137" s="14"/>
      <c r="C137" s="18">
        <v>43123</v>
      </c>
      <c r="D137" s="17"/>
      <c r="E137" s="14"/>
      <c r="F137" s="14"/>
      <c r="G137" s="27"/>
      <c r="H137" s="29"/>
      <c r="I137" s="34"/>
      <c r="J137" s="14"/>
      <c r="K137" s="15"/>
    </row>
    <row r="138" spans="1:11" x14ac:dyDescent="0.3">
      <c r="A138" s="13"/>
      <c r="B138" s="14"/>
      <c r="C138" s="18">
        <v>43124</v>
      </c>
      <c r="D138" s="17"/>
      <c r="E138" s="14"/>
      <c r="F138" s="14"/>
      <c r="G138" s="27"/>
      <c r="H138" s="29"/>
      <c r="I138" s="34"/>
      <c r="J138" s="14"/>
      <c r="K138" s="15"/>
    </row>
    <row r="139" spans="1:11" x14ac:dyDescent="0.3">
      <c r="A139" s="13"/>
      <c r="B139" s="14"/>
      <c r="C139" s="18">
        <v>43125</v>
      </c>
      <c r="D139" s="17"/>
      <c r="E139" s="14"/>
      <c r="F139" s="14"/>
      <c r="G139" s="27"/>
      <c r="H139" s="29"/>
      <c r="I139" s="34"/>
      <c r="J139" s="14"/>
      <c r="K139" s="15"/>
    </row>
    <row r="140" spans="1:11" x14ac:dyDescent="0.3">
      <c r="A140" s="13"/>
      <c r="B140" s="14"/>
      <c r="C140" s="18">
        <v>43126</v>
      </c>
      <c r="D140" s="17"/>
      <c r="E140" s="14"/>
      <c r="F140" s="14"/>
      <c r="G140" s="27"/>
      <c r="H140" s="29"/>
      <c r="I140" s="34"/>
      <c r="J140" s="14"/>
      <c r="K140" s="15"/>
    </row>
    <row r="141" spans="1:11" x14ac:dyDescent="0.3">
      <c r="A141" s="13"/>
      <c r="B141" s="14"/>
      <c r="C141" s="18">
        <v>43127</v>
      </c>
      <c r="D141" s="17"/>
      <c r="E141" s="14"/>
      <c r="F141" s="14"/>
      <c r="G141" s="27"/>
      <c r="H141" s="29"/>
      <c r="I141" s="34"/>
      <c r="J141" s="14"/>
      <c r="K141" s="15"/>
    </row>
    <row r="142" spans="1:11" x14ac:dyDescent="0.3">
      <c r="A142" s="13"/>
      <c r="B142" s="14"/>
      <c r="C142" s="18">
        <v>43128</v>
      </c>
      <c r="D142" s="17"/>
      <c r="E142" s="14"/>
      <c r="F142" s="14"/>
      <c r="G142" s="27"/>
      <c r="H142" s="29"/>
      <c r="I142" s="34"/>
      <c r="J142" s="14"/>
      <c r="K142" s="15"/>
    </row>
    <row r="143" spans="1:11" x14ac:dyDescent="0.3">
      <c r="A143" s="13"/>
      <c r="B143" s="14"/>
      <c r="C143" s="18">
        <v>43129</v>
      </c>
      <c r="D143" s="17"/>
      <c r="E143" s="14"/>
      <c r="F143" s="14"/>
      <c r="G143" s="27"/>
      <c r="H143" s="29"/>
      <c r="I143" s="34"/>
      <c r="J143" s="14"/>
      <c r="K143" s="15"/>
    </row>
    <row r="144" spans="1:11" x14ac:dyDescent="0.3">
      <c r="A144" s="13"/>
      <c r="B144" s="14"/>
      <c r="C144" s="18">
        <v>43130</v>
      </c>
      <c r="D144" s="17"/>
      <c r="E144" s="14"/>
      <c r="F144" s="14"/>
      <c r="G144" s="27"/>
      <c r="H144" s="29"/>
      <c r="I144" s="34"/>
      <c r="J144" s="14"/>
      <c r="K144" s="15"/>
    </row>
    <row r="145" spans="1:11" x14ac:dyDescent="0.3">
      <c r="A145" s="13"/>
      <c r="B145" s="14"/>
      <c r="C145" s="18">
        <v>43131</v>
      </c>
      <c r="D145" s="17"/>
      <c r="E145" s="14"/>
      <c r="F145" s="14"/>
      <c r="G145" s="27"/>
      <c r="H145" s="29"/>
      <c r="I145" s="34"/>
      <c r="J145" s="14"/>
      <c r="K145" s="15"/>
    </row>
    <row r="146" spans="1:11" x14ac:dyDescent="0.3">
      <c r="A146" s="13"/>
      <c r="B146" s="14"/>
      <c r="C146" s="18">
        <v>43132</v>
      </c>
      <c r="D146" s="17"/>
      <c r="E146" s="14"/>
      <c r="F146" s="14"/>
      <c r="G146" s="27"/>
      <c r="H146" s="29"/>
      <c r="I146" s="34"/>
      <c r="J146" s="14"/>
      <c r="K146" s="15"/>
    </row>
    <row r="147" spans="1:11" x14ac:dyDescent="0.3">
      <c r="A147" s="13"/>
      <c r="B147" s="14"/>
      <c r="C147" s="18">
        <v>43133</v>
      </c>
      <c r="D147" s="17"/>
      <c r="E147" s="14"/>
      <c r="F147" s="14"/>
      <c r="G147" s="27"/>
      <c r="H147" s="29"/>
      <c r="I147" s="34"/>
      <c r="J147" s="14"/>
      <c r="K147" s="15"/>
    </row>
    <row r="148" spans="1:11" x14ac:dyDescent="0.3">
      <c r="A148" s="13"/>
      <c r="B148" s="14"/>
      <c r="C148" s="18">
        <v>43134</v>
      </c>
      <c r="D148" s="17"/>
      <c r="E148" s="14"/>
      <c r="F148" s="14"/>
      <c r="G148" s="27"/>
      <c r="H148" s="29"/>
      <c r="I148" s="34"/>
      <c r="J148" s="14"/>
      <c r="K148" s="15"/>
    </row>
    <row r="149" spans="1:11" x14ac:dyDescent="0.3">
      <c r="A149" s="13"/>
      <c r="B149" s="14"/>
      <c r="C149" s="18">
        <v>43135</v>
      </c>
      <c r="D149" s="17"/>
      <c r="E149" s="14"/>
      <c r="F149" s="14"/>
      <c r="G149" s="27"/>
      <c r="H149" s="29"/>
      <c r="I149" s="34"/>
      <c r="J149" s="14"/>
      <c r="K149" s="15"/>
    </row>
    <row r="150" spans="1:11" x14ac:dyDescent="0.3">
      <c r="A150" s="13"/>
      <c r="B150" s="14"/>
      <c r="C150" s="18">
        <v>43136</v>
      </c>
      <c r="D150" s="17"/>
      <c r="E150" s="14"/>
      <c r="F150" s="14"/>
      <c r="G150" s="27"/>
      <c r="H150" s="29"/>
      <c r="I150" s="34"/>
      <c r="J150" s="14"/>
      <c r="K150" s="15"/>
    </row>
    <row r="151" spans="1:11" x14ac:dyDescent="0.3">
      <c r="A151" s="13"/>
      <c r="B151" s="14"/>
      <c r="C151" s="18">
        <v>43137</v>
      </c>
      <c r="D151" s="17"/>
      <c r="E151" s="14"/>
      <c r="F151" s="14"/>
      <c r="G151" s="27"/>
      <c r="H151" s="29"/>
      <c r="I151" s="34"/>
      <c r="J151" s="14"/>
      <c r="K151" s="15"/>
    </row>
    <row r="152" spans="1:11" x14ac:dyDescent="0.3">
      <c r="A152" s="13"/>
      <c r="B152" s="14"/>
      <c r="C152" s="18">
        <v>43138</v>
      </c>
      <c r="D152" s="17"/>
      <c r="E152" s="14"/>
      <c r="F152" s="14"/>
      <c r="G152" s="27"/>
      <c r="H152" s="29"/>
      <c r="I152" s="34"/>
      <c r="J152" s="14"/>
      <c r="K152" s="15"/>
    </row>
    <row r="153" spans="1:11" x14ac:dyDescent="0.3">
      <c r="A153" s="13"/>
      <c r="B153" s="14"/>
      <c r="C153" s="18">
        <v>43139</v>
      </c>
      <c r="D153" s="17"/>
      <c r="E153" s="14"/>
      <c r="F153" s="14"/>
      <c r="G153" s="27"/>
      <c r="H153" s="29"/>
      <c r="I153" s="34"/>
      <c r="J153" s="14"/>
      <c r="K153" s="15"/>
    </row>
    <row r="154" spans="1:11" x14ac:dyDescent="0.3">
      <c r="A154" s="13"/>
      <c r="B154" s="14"/>
      <c r="C154" s="18">
        <v>43140</v>
      </c>
      <c r="D154" s="17"/>
      <c r="E154" s="14"/>
      <c r="F154" s="14"/>
      <c r="G154" s="27"/>
      <c r="H154" s="29"/>
      <c r="I154" s="34"/>
      <c r="J154" s="14"/>
      <c r="K154" s="15"/>
    </row>
    <row r="155" spans="1:11" x14ac:dyDescent="0.3">
      <c r="A155" s="13"/>
      <c r="B155" s="14"/>
      <c r="C155" s="18">
        <v>43141</v>
      </c>
      <c r="D155" s="17"/>
      <c r="E155" s="14"/>
      <c r="F155" s="14"/>
      <c r="G155" s="27"/>
      <c r="H155" s="29"/>
      <c r="I155" s="34"/>
      <c r="J155" s="14"/>
      <c r="K155" s="15"/>
    </row>
    <row r="156" spans="1:11" x14ac:dyDescent="0.3">
      <c r="A156" s="13"/>
      <c r="B156" s="14"/>
      <c r="C156" s="18">
        <v>43142</v>
      </c>
      <c r="D156" s="17"/>
      <c r="E156" s="14"/>
      <c r="F156" s="14"/>
      <c r="G156" s="27"/>
      <c r="H156" s="29"/>
      <c r="I156" s="34"/>
      <c r="J156" s="14"/>
      <c r="K156" s="15"/>
    </row>
    <row r="157" spans="1:11" x14ac:dyDescent="0.3">
      <c r="A157" s="13"/>
      <c r="B157" s="14"/>
      <c r="C157" s="18">
        <v>43143</v>
      </c>
      <c r="D157" s="17"/>
      <c r="E157" s="14"/>
      <c r="F157" s="14"/>
      <c r="G157" s="27"/>
      <c r="H157" s="29"/>
      <c r="I157" s="34"/>
      <c r="J157" s="14"/>
      <c r="K157" s="15"/>
    </row>
    <row r="158" spans="1:11" x14ac:dyDescent="0.3">
      <c r="A158" s="13"/>
      <c r="B158" s="14"/>
      <c r="C158" s="18">
        <v>43144</v>
      </c>
      <c r="D158" s="17"/>
      <c r="E158" s="14"/>
      <c r="F158" s="14"/>
      <c r="G158" s="27"/>
      <c r="H158" s="29"/>
      <c r="I158" s="34"/>
      <c r="J158" s="14"/>
      <c r="K158" s="15"/>
    </row>
    <row r="159" spans="1:11" x14ac:dyDescent="0.3">
      <c r="A159" s="13"/>
      <c r="B159" s="14"/>
      <c r="C159" s="18">
        <v>43145</v>
      </c>
      <c r="D159" s="17"/>
      <c r="E159" s="14"/>
      <c r="F159" s="14"/>
      <c r="G159" s="27"/>
      <c r="H159" s="29"/>
      <c r="I159" s="34"/>
      <c r="J159" s="14"/>
      <c r="K159" s="15"/>
    </row>
    <row r="160" spans="1:11" x14ac:dyDescent="0.3">
      <c r="A160" s="13"/>
      <c r="B160" s="14"/>
      <c r="C160" s="18">
        <v>43146</v>
      </c>
      <c r="D160" s="17"/>
      <c r="E160" s="14"/>
      <c r="F160" s="14"/>
      <c r="G160" s="27"/>
      <c r="H160" s="29"/>
      <c r="I160" s="34"/>
      <c r="J160" s="14"/>
      <c r="K160" s="15"/>
    </row>
    <row r="161" spans="1:11" x14ac:dyDescent="0.3">
      <c r="A161" s="13"/>
      <c r="B161" s="14"/>
      <c r="C161" s="18">
        <v>43147</v>
      </c>
      <c r="D161" s="17"/>
      <c r="E161" s="14"/>
      <c r="F161" s="14"/>
      <c r="G161" s="27"/>
      <c r="H161" s="29"/>
      <c r="I161" s="34"/>
      <c r="J161" s="14"/>
      <c r="K161" s="15"/>
    </row>
    <row r="162" spans="1:11" x14ac:dyDescent="0.3">
      <c r="A162" s="13"/>
      <c r="B162" s="14"/>
      <c r="C162" s="18">
        <v>43148</v>
      </c>
      <c r="D162" s="17"/>
      <c r="E162" s="14"/>
      <c r="F162" s="14"/>
      <c r="G162" s="27"/>
      <c r="H162" s="29"/>
      <c r="I162" s="34"/>
      <c r="J162" s="14"/>
      <c r="K162" s="15"/>
    </row>
    <row r="163" spans="1:11" x14ac:dyDescent="0.3">
      <c r="A163" s="13"/>
      <c r="B163" s="14"/>
      <c r="C163" s="18">
        <v>43149</v>
      </c>
      <c r="D163" s="17"/>
      <c r="E163" s="14"/>
      <c r="F163" s="14"/>
      <c r="G163" s="27"/>
      <c r="H163" s="29"/>
      <c r="I163" s="34"/>
      <c r="J163" s="14"/>
      <c r="K163" s="15"/>
    </row>
    <row r="164" spans="1:11" x14ac:dyDescent="0.3">
      <c r="A164" s="13"/>
      <c r="B164" s="14"/>
      <c r="C164" s="18">
        <v>43150</v>
      </c>
      <c r="D164" s="17"/>
      <c r="E164" s="14"/>
      <c r="F164" s="14"/>
      <c r="G164" s="27"/>
      <c r="H164" s="29"/>
      <c r="I164" s="34"/>
      <c r="J164" s="14"/>
      <c r="K164" s="15"/>
    </row>
    <row r="165" spans="1:11" x14ac:dyDescent="0.3">
      <c r="A165" s="13"/>
      <c r="B165" s="14"/>
      <c r="C165" s="18">
        <v>43151</v>
      </c>
      <c r="D165" s="17"/>
      <c r="E165" s="14"/>
      <c r="F165" s="14"/>
      <c r="G165" s="27"/>
      <c r="H165" s="29"/>
      <c r="I165" s="34"/>
      <c r="J165" s="14"/>
      <c r="K165" s="15"/>
    </row>
    <row r="166" spans="1:11" x14ac:dyDescent="0.3">
      <c r="A166" s="13"/>
      <c r="B166" s="14"/>
      <c r="C166" s="18">
        <v>43152</v>
      </c>
      <c r="D166" s="17"/>
      <c r="E166" s="14"/>
      <c r="F166" s="14"/>
      <c r="G166" s="27"/>
      <c r="H166" s="29"/>
      <c r="I166" s="34"/>
      <c r="J166" s="14"/>
      <c r="K166" s="15"/>
    </row>
    <row r="167" spans="1:11" x14ac:dyDescent="0.3">
      <c r="A167" s="13"/>
      <c r="B167" s="14"/>
      <c r="C167" s="18">
        <v>43153</v>
      </c>
      <c r="D167" s="17"/>
      <c r="E167" s="14"/>
      <c r="F167" s="14"/>
      <c r="G167" s="27"/>
      <c r="H167" s="29"/>
      <c r="I167" s="34"/>
      <c r="J167" s="14"/>
      <c r="K167" s="15"/>
    </row>
    <row r="168" spans="1:11" x14ac:dyDescent="0.3">
      <c r="A168" s="13"/>
      <c r="B168" s="14"/>
      <c r="C168" s="18">
        <v>43154</v>
      </c>
      <c r="D168" s="17"/>
      <c r="E168" s="14"/>
      <c r="F168" s="14"/>
      <c r="G168" s="27"/>
      <c r="H168" s="29"/>
      <c r="I168" s="34"/>
      <c r="J168" s="14"/>
      <c r="K168" s="15"/>
    </row>
    <row r="169" spans="1:11" x14ac:dyDescent="0.3">
      <c r="A169" s="13"/>
      <c r="B169" s="14"/>
      <c r="C169" s="18">
        <v>43155</v>
      </c>
      <c r="D169" s="17"/>
      <c r="E169" s="14"/>
      <c r="F169" s="14"/>
      <c r="G169" s="27"/>
      <c r="H169" s="29"/>
      <c r="I169" s="34"/>
      <c r="J169" s="14"/>
      <c r="K169" s="15"/>
    </row>
    <row r="170" spans="1:11" x14ac:dyDescent="0.3">
      <c r="A170" s="13"/>
      <c r="B170" s="14"/>
      <c r="C170" s="18">
        <v>43156</v>
      </c>
      <c r="D170" s="17"/>
      <c r="E170" s="14"/>
      <c r="F170" s="14"/>
      <c r="G170" s="27"/>
      <c r="H170" s="29"/>
      <c r="I170" s="34"/>
      <c r="J170" s="14"/>
      <c r="K170" s="15"/>
    </row>
    <row r="171" spans="1:11" x14ac:dyDescent="0.3">
      <c r="A171" s="13"/>
      <c r="B171" s="14"/>
      <c r="C171" s="18">
        <v>43157</v>
      </c>
      <c r="D171" s="17"/>
      <c r="E171" s="14"/>
      <c r="F171" s="14"/>
      <c r="G171" s="27"/>
      <c r="H171" s="29"/>
      <c r="I171" s="34"/>
      <c r="J171" s="14"/>
      <c r="K171" s="15"/>
    </row>
    <row r="172" spans="1:11" x14ac:dyDescent="0.3">
      <c r="A172" s="13"/>
      <c r="B172" s="14"/>
      <c r="C172" s="18">
        <v>43158</v>
      </c>
      <c r="D172" s="17"/>
      <c r="E172" s="14"/>
      <c r="F172" s="14"/>
      <c r="G172" s="27"/>
      <c r="H172" s="29"/>
      <c r="I172" s="34"/>
      <c r="J172" s="14"/>
      <c r="K172" s="15"/>
    </row>
    <row r="173" spans="1:11" x14ac:dyDescent="0.3">
      <c r="A173" s="13"/>
      <c r="B173" s="14"/>
      <c r="C173" s="18">
        <v>43159</v>
      </c>
      <c r="D173" s="17"/>
      <c r="E173" s="14"/>
      <c r="F173" s="14"/>
      <c r="G173" s="27"/>
      <c r="H173" s="29"/>
      <c r="I173" s="34"/>
      <c r="J173" s="14"/>
      <c r="K173" s="15"/>
    </row>
    <row r="174" spans="1:11" x14ac:dyDescent="0.3">
      <c r="A174" s="13"/>
      <c r="B174" s="14"/>
      <c r="C174" s="18">
        <v>43160</v>
      </c>
      <c r="D174" s="17"/>
      <c r="E174" s="14"/>
      <c r="F174" s="14"/>
      <c r="G174" s="27"/>
      <c r="H174" s="29"/>
      <c r="I174" s="34"/>
      <c r="J174" s="14"/>
      <c r="K174" s="15"/>
    </row>
    <row r="175" spans="1:11" x14ac:dyDescent="0.3">
      <c r="A175" s="13"/>
      <c r="B175" s="14"/>
      <c r="C175" s="18">
        <v>43161</v>
      </c>
      <c r="D175" s="17"/>
      <c r="E175" s="14"/>
      <c r="F175" s="14"/>
      <c r="G175" s="27"/>
      <c r="H175" s="29"/>
      <c r="I175" s="34"/>
      <c r="J175" s="14"/>
      <c r="K175" s="15"/>
    </row>
    <row r="176" spans="1:11" x14ac:dyDescent="0.3">
      <c r="A176" s="13"/>
      <c r="B176" s="14"/>
      <c r="C176" s="18">
        <v>43162</v>
      </c>
      <c r="D176" s="17"/>
      <c r="E176" s="14"/>
      <c r="F176" s="14"/>
      <c r="G176" s="27"/>
      <c r="H176" s="29"/>
      <c r="I176" s="34"/>
      <c r="J176" s="14"/>
      <c r="K176" s="15"/>
    </row>
    <row r="177" spans="1:11" x14ac:dyDescent="0.3">
      <c r="A177" s="13"/>
      <c r="B177" s="14"/>
      <c r="C177" s="18">
        <v>43163</v>
      </c>
      <c r="D177" s="17"/>
      <c r="E177" s="14"/>
      <c r="F177" s="14"/>
      <c r="G177" s="27"/>
      <c r="H177" s="29"/>
      <c r="I177" s="34"/>
      <c r="J177" s="14"/>
      <c r="K177" s="15"/>
    </row>
    <row r="178" spans="1:11" x14ac:dyDescent="0.3">
      <c r="A178" s="13"/>
      <c r="B178" s="14"/>
      <c r="C178" s="18">
        <v>43164</v>
      </c>
      <c r="D178" s="17"/>
      <c r="E178" s="14"/>
      <c r="F178" s="14"/>
      <c r="G178" s="27"/>
      <c r="H178" s="29"/>
      <c r="I178" s="34"/>
      <c r="J178" s="14"/>
      <c r="K178" s="15"/>
    </row>
    <row r="179" spans="1:11" x14ac:dyDescent="0.3">
      <c r="A179" s="13"/>
      <c r="B179" s="14"/>
      <c r="C179" s="18">
        <v>43165</v>
      </c>
      <c r="D179" s="17"/>
      <c r="E179" s="14"/>
      <c r="F179" s="14"/>
      <c r="G179" s="27"/>
      <c r="H179" s="29"/>
      <c r="I179" s="34"/>
      <c r="J179" s="14"/>
      <c r="K179" s="15"/>
    </row>
    <row r="180" spans="1:11" x14ac:dyDescent="0.3">
      <c r="A180" s="13"/>
      <c r="B180" s="14"/>
      <c r="C180" s="18">
        <v>43166</v>
      </c>
      <c r="D180" s="17"/>
      <c r="E180" s="14"/>
      <c r="F180" s="14"/>
      <c r="G180" s="27"/>
      <c r="H180" s="29"/>
      <c r="I180" s="34"/>
      <c r="J180" s="14"/>
      <c r="K180" s="15"/>
    </row>
    <row r="181" spans="1:11" x14ac:dyDescent="0.3">
      <c r="A181" s="13"/>
      <c r="B181" s="14"/>
      <c r="C181" s="18">
        <v>43167</v>
      </c>
      <c r="D181" s="17"/>
      <c r="E181" s="14"/>
      <c r="F181" s="14"/>
      <c r="G181" s="27"/>
      <c r="H181" s="29"/>
      <c r="I181" s="34"/>
      <c r="J181" s="14"/>
      <c r="K181" s="15"/>
    </row>
    <row r="182" spans="1:11" x14ac:dyDescent="0.3">
      <c r="A182" s="13"/>
      <c r="B182" s="14"/>
      <c r="C182" s="18">
        <v>43168</v>
      </c>
      <c r="D182" s="17"/>
      <c r="E182" s="14"/>
      <c r="F182" s="14"/>
      <c r="G182" s="27"/>
      <c r="H182" s="29"/>
      <c r="I182" s="34"/>
      <c r="J182" s="14"/>
      <c r="K182" s="15"/>
    </row>
    <row r="183" spans="1:11" x14ac:dyDescent="0.3">
      <c r="A183" s="13"/>
      <c r="B183" s="14"/>
      <c r="C183" s="18">
        <v>43169</v>
      </c>
      <c r="D183" s="17"/>
      <c r="E183" s="14"/>
      <c r="F183" s="14"/>
      <c r="G183" s="27"/>
      <c r="H183" s="29"/>
      <c r="I183" s="34"/>
      <c r="J183" s="14"/>
      <c r="K183" s="15"/>
    </row>
    <row r="184" spans="1:11" x14ac:dyDescent="0.3">
      <c r="A184" s="13"/>
      <c r="B184" s="14"/>
      <c r="C184" s="18">
        <v>43170</v>
      </c>
      <c r="D184" s="17"/>
      <c r="E184" s="14"/>
      <c r="F184" s="14"/>
      <c r="G184" s="27"/>
      <c r="H184" s="29"/>
      <c r="I184" s="34"/>
      <c r="J184" s="14"/>
      <c r="K184" s="15"/>
    </row>
    <row r="185" spans="1:11" x14ac:dyDescent="0.3">
      <c r="A185" s="13"/>
      <c r="B185" s="14"/>
      <c r="C185" s="18">
        <v>43171</v>
      </c>
      <c r="D185" s="17"/>
      <c r="E185" s="14"/>
      <c r="F185" s="14"/>
      <c r="G185" s="27"/>
      <c r="H185" s="29"/>
      <c r="I185" s="34"/>
      <c r="J185" s="14"/>
      <c r="K185" s="15"/>
    </row>
    <row r="186" spans="1:11" x14ac:dyDescent="0.3">
      <c r="A186" s="13"/>
      <c r="B186" s="14"/>
      <c r="C186" s="18">
        <v>43172</v>
      </c>
      <c r="D186" s="17"/>
      <c r="E186" s="14"/>
      <c r="F186" s="14"/>
      <c r="G186" s="27"/>
      <c r="H186" s="29"/>
      <c r="I186" s="34"/>
      <c r="J186" s="14"/>
      <c r="K186" s="15"/>
    </row>
    <row r="187" spans="1:11" x14ac:dyDescent="0.3">
      <c r="A187" s="13"/>
      <c r="B187" s="14"/>
      <c r="C187" s="18">
        <v>43173</v>
      </c>
      <c r="D187" s="17"/>
      <c r="E187" s="14"/>
      <c r="F187" s="14"/>
      <c r="G187" s="27"/>
      <c r="H187" s="29"/>
      <c r="I187" s="34"/>
      <c r="J187" s="14"/>
      <c r="K187" s="15"/>
    </row>
    <row r="188" spans="1:11" x14ac:dyDescent="0.3">
      <c r="A188" s="13"/>
      <c r="B188" s="14"/>
      <c r="C188" s="18">
        <v>43174</v>
      </c>
      <c r="D188" s="17"/>
      <c r="E188" s="14"/>
      <c r="F188" s="14"/>
      <c r="G188" s="27"/>
      <c r="H188" s="29"/>
      <c r="I188" s="34"/>
      <c r="J188" s="14"/>
      <c r="K188" s="15"/>
    </row>
    <row r="189" spans="1:11" x14ac:dyDescent="0.3">
      <c r="A189" s="13"/>
      <c r="B189" s="14"/>
      <c r="C189" s="18">
        <v>43175</v>
      </c>
      <c r="D189" s="17"/>
      <c r="E189" s="14"/>
      <c r="F189" s="14"/>
      <c r="G189" s="27"/>
      <c r="H189" s="29"/>
      <c r="I189" s="34"/>
      <c r="J189" s="14"/>
      <c r="K189" s="15"/>
    </row>
    <row r="190" spans="1:11" x14ac:dyDescent="0.3">
      <c r="A190" s="13"/>
      <c r="B190" s="14"/>
      <c r="C190" s="18">
        <v>43176</v>
      </c>
      <c r="D190" s="17"/>
      <c r="E190" s="14"/>
      <c r="F190" s="14"/>
      <c r="G190" s="27"/>
      <c r="H190" s="29"/>
      <c r="I190" s="34"/>
      <c r="J190" s="14"/>
      <c r="K190" s="15"/>
    </row>
    <row r="191" spans="1:11" x14ac:dyDescent="0.3">
      <c r="A191" s="13"/>
      <c r="B191" s="14"/>
      <c r="C191" s="18">
        <v>43177</v>
      </c>
      <c r="D191" s="17"/>
      <c r="E191" s="14"/>
      <c r="F191" s="14"/>
      <c r="G191" s="27"/>
      <c r="H191" s="29"/>
      <c r="I191" s="34"/>
      <c r="J191" s="14"/>
      <c r="K191" s="15"/>
    </row>
    <row r="192" spans="1:11" x14ac:dyDescent="0.3">
      <c r="A192" s="13"/>
      <c r="B192" s="14"/>
      <c r="C192" s="18">
        <v>43178</v>
      </c>
      <c r="D192" s="17"/>
      <c r="E192" s="14"/>
      <c r="F192" s="14"/>
      <c r="G192" s="27"/>
      <c r="H192" s="29"/>
      <c r="I192" s="34"/>
      <c r="J192" s="14"/>
      <c r="K192" s="15"/>
    </row>
    <row r="193" spans="1:11" x14ac:dyDescent="0.3">
      <c r="A193" s="13"/>
      <c r="B193" s="14"/>
      <c r="C193" s="18">
        <v>43179</v>
      </c>
      <c r="D193" s="17"/>
      <c r="E193" s="14"/>
      <c r="F193" s="14"/>
      <c r="G193" s="27"/>
      <c r="H193" s="29"/>
      <c r="I193" s="34"/>
      <c r="J193" s="14"/>
      <c r="K193" s="15"/>
    </row>
    <row r="194" spans="1:11" x14ac:dyDescent="0.3">
      <c r="A194" s="13"/>
      <c r="B194" s="14"/>
      <c r="C194" s="18">
        <v>43180</v>
      </c>
      <c r="D194" s="17"/>
      <c r="E194" s="14"/>
      <c r="F194" s="14"/>
      <c r="G194" s="27"/>
      <c r="H194" s="29"/>
      <c r="I194" s="34"/>
      <c r="J194" s="14"/>
      <c r="K194" s="15"/>
    </row>
    <row r="195" spans="1:11" x14ac:dyDescent="0.3">
      <c r="A195" s="13"/>
      <c r="B195" s="14"/>
      <c r="C195" s="18">
        <v>43181</v>
      </c>
      <c r="D195" s="17"/>
      <c r="E195" s="14"/>
      <c r="F195" s="14"/>
      <c r="G195" s="27"/>
      <c r="H195" s="29"/>
      <c r="I195" s="34"/>
      <c r="J195" s="14"/>
      <c r="K195" s="15"/>
    </row>
    <row r="196" spans="1:11" x14ac:dyDescent="0.3">
      <c r="A196" s="13"/>
      <c r="B196" s="14"/>
      <c r="C196" s="18">
        <v>43182</v>
      </c>
      <c r="D196" s="17"/>
      <c r="E196" s="14"/>
      <c r="F196" s="14"/>
      <c r="G196" s="27"/>
      <c r="H196" s="29"/>
      <c r="I196" s="34"/>
      <c r="J196" s="14"/>
      <c r="K196" s="15"/>
    </row>
    <row r="197" spans="1:11" x14ac:dyDescent="0.3">
      <c r="A197" s="13"/>
      <c r="B197" s="14"/>
      <c r="C197" s="18">
        <v>43183</v>
      </c>
      <c r="D197" s="17"/>
      <c r="E197" s="14"/>
      <c r="F197" s="14"/>
      <c r="G197" s="27"/>
      <c r="H197" s="29"/>
      <c r="I197" s="34"/>
      <c r="J197" s="14"/>
      <c r="K197" s="15"/>
    </row>
    <row r="198" spans="1:11" x14ac:dyDescent="0.3">
      <c r="A198" s="13"/>
      <c r="B198" s="14"/>
      <c r="C198" s="18">
        <v>43184</v>
      </c>
      <c r="D198" s="17"/>
      <c r="E198" s="14"/>
      <c r="F198" s="14"/>
      <c r="G198" s="27"/>
      <c r="H198" s="29"/>
      <c r="I198" s="34"/>
      <c r="J198" s="14"/>
      <c r="K198" s="15"/>
    </row>
    <row r="199" spans="1:11" x14ac:dyDescent="0.3">
      <c r="A199" s="13"/>
      <c r="B199" s="14"/>
      <c r="C199" s="18">
        <v>43185</v>
      </c>
      <c r="D199" s="17"/>
      <c r="E199" s="14"/>
      <c r="F199" s="14"/>
      <c r="G199" s="27"/>
      <c r="H199" s="29"/>
      <c r="I199" s="34"/>
      <c r="J199" s="14"/>
      <c r="K199" s="15"/>
    </row>
    <row r="200" spans="1:11" x14ac:dyDescent="0.3">
      <c r="A200" s="13"/>
      <c r="B200" s="14"/>
      <c r="C200" s="18">
        <v>43186</v>
      </c>
      <c r="D200" s="17"/>
      <c r="E200" s="14"/>
      <c r="F200" s="14"/>
      <c r="G200" s="27"/>
      <c r="H200" s="29"/>
      <c r="I200" s="34"/>
      <c r="J200" s="14"/>
      <c r="K200" s="15"/>
    </row>
    <row r="201" spans="1:11" x14ac:dyDescent="0.3">
      <c r="A201" s="13"/>
      <c r="B201" s="14"/>
      <c r="C201" s="18">
        <v>43187</v>
      </c>
      <c r="D201" s="17"/>
      <c r="E201" s="14"/>
      <c r="F201" s="14"/>
      <c r="G201" s="27"/>
      <c r="H201" s="29"/>
      <c r="I201" s="34"/>
      <c r="J201" s="14"/>
      <c r="K201" s="15"/>
    </row>
    <row r="202" spans="1:11" x14ac:dyDescent="0.3">
      <c r="A202" s="13"/>
      <c r="B202" s="14"/>
      <c r="C202" s="18">
        <v>43188</v>
      </c>
      <c r="D202" s="17"/>
      <c r="E202" s="14"/>
      <c r="F202" s="14"/>
      <c r="G202" s="27"/>
      <c r="H202" s="29"/>
      <c r="I202" s="34"/>
      <c r="J202" s="14"/>
      <c r="K202" s="15"/>
    </row>
    <row r="203" spans="1:11" x14ac:dyDescent="0.3">
      <c r="A203" s="13"/>
      <c r="B203" s="14"/>
      <c r="C203" s="18">
        <v>43189</v>
      </c>
      <c r="D203" s="17"/>
      <c r="E203" s="14"/>
      <c r="F203" s="14"/>
      <c r="G203" s="27"/>
      <c r="H203" s="29"/>
      <c r="I203" s="34"/>
      <c r="J203" s="14"/>
      <c r="K203" s="15"/>
    </row>
    <row r="204" spans="1:11" x14ac:dyDescent="0.3">
      <c r="A204" s="13"/>
      <c r="B204" s="14"/>
      <c r="C204" s="18">
        <v>43190</v>
      </c>
      <c r="D204" s="17"/>
      <c r="E204" s="14"/>
      <c r="F204" s="14"/>
      <c r="G204" s="27"/>
      <c r="H204" s="29"/>
      <c r="I204" s="34"/>
      <c r="J204" s="14"/>
      <c r="K204" s="15"/>
    </row>
    <row r="205" spans="1:11" x14ac:dyDescent="0.3">
      <c r="A205" s="13"/>
      <c r="B205" s="14"/>
      <c r="C205" s="18">
        <v>43191</v>
      </c>
      <c r="D205" s="17"/>
      <c r="E205" s="14"/>
      <c r="F205" s="14"/>
      <c r="G205" s="27"/>
      <c r="H205" s="29"/>
      <c r="I205" s="34"/>
      <c r="J205" s="14"/>
      <c r="K205" s="15"/>
    </row>
    <row r="206" spans="1:11" x14ac:dyDescent="0.3">
      <c r="A206" s="13"/>
      <c r="B206" s="14"/>
      <c r="C206" s="18">
        <v>43192</v>
      </c>
      <c r="D206" s="17"/>
      <c r="E206" s="14"/>
      <c r="F206" s="14"/>
      <c r="G206" s="27"/>
      <c r="H206" s="29"/>
      <c r="I206" s="34"/>
      <c r="J206" s="14"/>
      <c r="K206" s="15"/>
    </row>
    <row r="207" spans="1:11" x14ac:dyDescent="0.3">
      <c r="A207" s="13"/>
      <c r="B207" s="14"/>
      <c r="C207" s="18">
        <v>43193</v>
      </c>
      <c r="D207" s="17"/>
      <c r="E207" s="14"/>
      <c r="F207" s="14"/>
      <c r="G207" s="27"/>
      <c r="H207" s="29"/>
      <c r="I207" s="34"/>
      <c r="J207" s="14"/>
      <c r="K207" s="15"/>
    </row>
    <row r="208" spans="1:11" x14ac:dyDescent="0.3">
      <c r="A208" s="13"/>
      <c r="B208" s="14"/>
      <c r="C208" s="18">
        <v>43194</v>
      </c>
      <c r="D208" s="17"/>
      <c r="E208" s="14"/>
      <c r="F208" s="14"/>
      <c r="G208" s="27"/>
      <c r="H208" s="29"/>
      <c r="I208" s="34"/>
      <c r="J208" s="14"/>
      <c r="K208" s="15"/>
    </row>
    <row r="209" spans="1:11" x14ac:dyDescent="0.3">
      <c r="A209" s="13"/>
      <c r="B209" s="14"/>
      <c r="C209" s="18">
        <v>43195</v>
      </c>
      <c r="D209" s="17"/>
      <c r="E209" s="14"/>
      <c r="F209" s="14"/>
      <c r="G209" s="27"/>
      <c r="H209" s="29"/>
      <c r="I209" s="34"/>
      <c r="J209" s="14"/>
      <c r="K209" s="15"/>
    </row>
    <row r="210" spans="1:11" x14ac:dyDescent="0.3">
      <c r="A210" s="13"/>
      <c r="B210" s="14"/>
      <c r="C210" s="18">
        <v>43196</v>
      </c>
      <c r="D210" s="17"/>
      <c r="E210" s="14"/>
      <c r="F210" s="14"/>
      <c r="G210" s="27"/>
      <c r="H210" s="29"/>
      <c r="I210" s="34"/>
      <c r="J210" s="14"/>
      <c r="K210" s="15"/>
    </row>
    <row r="211" spans="1:11" x14ac:dyDescent="0.3">
      <c r="A211" s="13"/>
      <c r="B211" s="14"/>
      <c r="C211" s="18">
        <v>43197</v>
      </c>
      <c r="D211" s="17"/>
      <c r="E211" s="14"/>
      <c r="F211" s="14"/>
      <c r="G211" s="27"/>
      <c r="H211" s="29"/>
      <c r="I211" s="34"/>
      <c r="J211" s="14"/>
      <c r="K211" s="15"/>
    </row>
    <row r="212" spans="1:11" x14ac:dyDescent="0.3">
      <c r="A212" s="13"/>
      <c r="B212" s="14"/>
      <c r="C212" s="18">
        <v>43198</v>
      </c>
      <c r="D212" s="17"/>
      <c r="E212" s="14"/>
      <c r="F212" s="14"/>
      <c r="G212" s="27"/>
      <c r="H212" s="29"/>
      <c r="I212" s="34"/>
      <c r="J212" s="14"/>
      <c r="K212" s="15"/>
    </row>
    <row r="213" spans="1:11" x14ac:dyDescent="0.3">
      <c r="A213" s="13"/>
      <c r="B213" s="14"/>
      <c r="C213" s="18">
        <v>43199</v>
      </c>
      <c r="D213" s="17"/>
      <c r="E213" s="14"/>
      <c r="F213" s="14"/>
      <c r="G213" s="27"/>
      <c r="H213" s="29"/>
      <c r="I213" s="34"/>
      <c r="J213" s="14"/>
      <c r="K213" s="15"/>
    </row>
    <row r="214" spans="1:11" x14ac:dyDescent="0.3">
      <c r="A214" s="13"/>
      <c r="B214" s="14"/>
      <c r="C214" s="18">
        <v>43200</v>
      </c>
      <c r="D214" s="17"/>
      <c r="E214" s="14"/>
      <c r="F214" s="14"/>
      <c r="G214" s="27"/>
      <c r="H214" s="29"/>
      <c r="I214" s="34"/>
      <c r="J214" s="14"/>
      <c r="K214" s="15"/>
    </row>
    <row r="215" spans="1:11" x14ac:dyDescent="0.3">
      <c r="A215" s="13"/>
      <c r="B215" s="14"/>
      <c r="C215" s="18">
        <v>43201</v>
      </c>
      <c r="D215" s="17"/>
      <c r="E215" s="14"/>
      <c r="F215" s="14"/>
      <c r="G215" s="27"/>
      <c r="H215" s="29"/>
      <c r="I215" s="34"/>
      <c r="J215" s="14"/>
      <c r="K215" s="15"/>
    </row>
    <row r="216" spans="1:11" x14ac:dyDescent="0.3">
      <c r="A216" s="13"/>
      <c r="B216" s="14"/>
      <c r="C216" s="18">
        <v>43202</v>
      </c>
      <c r="D216" s="17"/>
      <c r="E216" s="14"/>
      <c r="F216" s="14"/>
      <c r="G216" s="27"/>
      <c r="H216" s="29"/>
      <c r="I216" s="34"/>
      <c r="J216" s="14"/>
      <c r="K216" s="15"/>
    </row>
    <row r="217" spans="1:11" x14ac:dyDescent="0.3">
      <c r="A217" s="13"/>
      <c r="B217" s="14"/>
      <c r="C217" s="18">
        <v>43203</v>
      </c>
      <c r="D217" s="17"/>
      <c r="E217" s="14"/>
      <c r="F217" s="14"/>
      <c r="G217" s="27"/>
      <c r="H217" s="29"/>
      <c r="I217" s="34"/>
      <c r="J217" s="14"/>
      <c r="K217" s="15"/>
    </row>
    <row r="218" spans="1:11" x14ac:dyDescent="0.3">
      <c r="A218" s="13"/>
      <c r="B218" s="14"/>
      <c r="C218" s="18">
        <v>43204</v>
      </c>
      <c r="D218" s="17"/>
      <c r="E218" s="14"/>
      <c r="F218" s="14"/>
      <c r="G218" s="27"/>
      <c r="H218" s="29"/>
      <c r="I218" s="34"/>
      <c r="J218" s="14"/>
      <c r="K218" s="15"/>
    </row>
    <row r="219" spans="1:11" x14ac:dyDescent="0.3">
      <c r="A219" s="13"/>
      <c r="B219" s="14"/>
      <c r="C219" s="18">
        <v>43205</v>
      </c>
      <c r="D219" s="17"/>
      <c r="E219" s="14"/>
      <c r="F219" s="14"/>
      <c r="G219" s="27"/>
      <c r="H219" s="29"/>
      <c r="I219" s="34"/>
      <c r="J219" s="14"/>
      <c r="K219" s="15"/>
    </row>
    <row r="220" spans="1:11" x14ac:dyDescent="0.3">
      <c r="A220" s="14"/>
      <c r="B220" s="14"/>
      <c r="C220" s="17"/>
      <c r="D220" s="17"/>
      <c r="E220" s="14"/>
      <c r="F220" s="14"/>
      <c r="G220" s="27"/>
      <c r="H220" s="29"/>
      <c r="I220" s="34"/>
      <c r="J220" s="14"/>
      <c r="K220" s="14"/>
    </row>
  </sheetData>
  <sortState ref="A2:K219">
    <sortCondition ref="B2"/>
  </sortState>
  <conditionalFormatting sqref="B2:B98">
    <cfRule type="containsText" dxfId="4" priority="2" operator="containsText" text="Approv">
      <formula>NOT(ISERROR(SEARCH("Approv",B2)))</formula>
    </cfRule>
    <cfRule type="containsText" dxfId="3" priority="3" operator="containsText" text="revision">
      <formula>NOT(ISERROR(SEARCH("revision",B2)))</formula>
    </cfRule>
    <cfRule type="containsText" dxfId="2" priority="4" operator="containsText" text="Under">
      <formula>NOT(ISERROR(SEARCH("Under",B2)))</formula>
    </cfRule>
    <cfRule type="containsText" dxfId="1" priority="5" operator="containsText" text="Not Submitted">
      <formula>NOT(ISERROR(SEARCH("Not Submitted",B2)))</formula>
    </cfRule>
  </conditionalFormatting>
  <conditionalFormatting sqref="B1:B220">
    <cfRule type="containsText" dxfId="0" priority="1" operator="containsText" text="Asked for extension">
      <formula>NOT(ISERROR(SEARCH("Asked for extension",B1)))</formula>
    </cfRule>
  </conditionalFormatting>
  <dataValidations count="4">
    <dataValidation type="list" allowBlank="1" showInputMessage="1" showErrorMessage="1" sqref="C2:C98">
      <formula1>$C$102:$C$219</formula1>
    </dataValidation>
    <dataValidation type="list" allowBlank="1" showInputMessage="1" showErrorMessage="1" sqref="B2:B98">
      <formula1>$B$122:$B$127</formula1>
    </dataValidation>
    <dataValidation type="list" allowBlank="1" showInputMessage="1" showErrorMessage="1" sqref="D2:D98">
      <formula1>$D$122:$D$123</formula1>
    </dataValidation>
    <dataValidation type="list" allowBlank="1" showInputMessage="1" showErrorMessage="1" sqref="E2:F98">
      <formula1>$C$129:$C$219</formula1>
    </dataValidation>
  </dataValidations>
  <hyperlinks>
    <hyperlink ref="K56" r:id="rId1"/>
    <hyperlink ref="K24" r:id="rId2"/>
    <hyperlink ref="K21" r:id="rId3"/>
    <hyperlink ref="K27" r:id="rId4"/>
    <hyperlink ref="K42" r:id="rId5"/>
    <hyperlink ref="K88" r:id="rId6"/>
    <hyperlink ref="K14" r:id="rId7"/>
    <hyperlink ref="K49" r:id="rId8"/>
    <hyperlink ref="K30" r:id="rId9"/>
    <hyperlink ref="K60" r:id="rId10"/>
    <hyperlink ref="K94" r:id="rId11" display="Rudolph.Rajaballey@rioc.ny.gov (primary)"/>
    <hyperlink ref="K87" r:id="rId12"/>
    <hyperlink ref="K69" r:id="rId13"/>
    <hyperlink ref="K45" r:id="rId14" display="mailto:pjordan@portofalbany.us"/>
    <hyperlink ref="K72" r:id="rId15"/>
    <hyperlink ref="K55" r:id="rId16"/>
    <hyperlink ref="K64" r:id="rId17" display="mailto:cmaccollum@centro.org"/>
    <hyperlink ref="K8" r:id="rId18"/>
    <hyperlink ref="K33" r:id="rId19" display="mailto:brenda.brown@arts.ny.gov"/>
    <hyperlink ref="K74" r:id="rId20" display="mailto:carrie.lindemann@agriculture.ny.gov"/>
    <hyperlink ref="K97" r:id="rId21" display="mailto:Dominique.Choute@cs.ny.gov"/>
    <hyperlink ref="K47" r:id="rId22" display="mailto:marie-josee.washington@doccs.ny.gov"/>
    <hyperlink ref="K89" r:id="rId23" display="mailto:Morgan.Hammen@esd.ny.gov"/>
    <hyperlink ref="K62" r:id="rId24" display="mailto:annemarie.cramer@dec.ny.gov"/>
    <hyperlink ref="K63" r:id="rId25"/>
    <hyperlink ref="K80" r:id="rId26"/>
    <hyperlink ref="K61" r:id="rId27"/>
    <hyperlink ref="K35" r:id="rId28"/>
    <hyperlink ref="K90" r:id="rId29"/>
    <hyperlink ref="K36" r:id="rId30"/>
    <hyperlink ref="K65" r:id="rId31"/>
    <hyperlink ref="K46" r:id="rId32"/>
    <hyperlink ref="K66" r:id="rId33"/>
    <hyperlink ref="K38" r:id="rId34"/>
    <hyperlink ref="K52" r:id="rId35"/>
    <hyperlink ref="K71" r:id="rId36"/>
    <hyperlink ref="K10" r:id="rId37"/>
    <hyperlink ref="K83" r:id="rId38"/>
    <hyperlink ref="K86" r:id="rId39"/>
    <hyperlink ref="K82" r:id="rId40"/>
    <hyperlink ref="K108" r:id="rId41"/>
    <hyperlink ref="K102" r:id="rId42"/>
    <hyperlink ref="K26" r:id="rId43"/>
    <hyperlink ref="K109" r:id="rId44"/>
    <hyperlink ref="K100" r:id="rId45"/>
    <hyperlink ref="K91" r:id="rId46"/>
    <hyperlink ref="K70" r:id="rId47"/>
    <hyperlink ref="K31" r:id="rId48"/>
    <hyperlink ref="K51" r:id="rId49"/>
    <hyperlink ref="K43" r:id="rId50"/>
    <hyperlink ref="K77" r:id="rId51"/>
    <hyperlink ref="K48" r:id="rId52"/>
    <hyperlink ref="K78" r:id="rId53"/>
    <hyperlink ref="K79" r:id="rId54"/>
    <hyperlink ref="K37" r:id="rId55"/>
    <hyperlink ref="K34" r:id="rId56"/>
    <hyperlink ref="K20" r:id="rId57"/>
    <hyperlink ref="K81" r:id="rId58"/>
    <hyperlink ref="K25" r:id="rId59"/>
    <hyperlink ref="K105" r:id="rId60"/>
    <hyperlink ref="K13" r:id="rId61"/>
    <hyperlink ref="K44" r:id="rId62"/>
    <hyperlink ref="K92" r:id="rId63"/>
    <hyperlink ref="K93" r:id="rId64"/>
    <hyperlink ref="K84" r:id="rId65"/>
    <hyperlink ref="K29" r:id="rId66"/>
    <hyperlink ref="K103" r:id="rId67"/>
    <hyperlink ref="K106" r:id="rId68"/>
    <hyperlink ref="K50" r:id="rId69"/>
    <hyperlink ref="K53" r:id="rId70"/>
    <hyperlink ref="K95" r:id="rId71"/>
    <hyperlink ref="K41" r:id="rId72"/>
    <hyperlink ref="K32" r:id="rId73"/>
    <hyperlink ref="K28" r:id="rId74"/>
    <hyperlink ref="K76" r:id="rId75"/>
    <hyperlink ref="K57" r:id="rId76"/>
    <hyperlink ref="K22" r:id="rId77"/>
    <hyperlink ref="K104" r:id="rId78"/>
    <hyperlink ref="K39" r:id="rId79"/>
    <hyperlink ref="K107" r:id="rId80"/>
    <hyperlink ref="K98" r:id="rId81"/>
    <hyperlink ref="K99" r:id="rId82"/>
    <hyperlink ref="K96" r:id="rId83"/>
    <hyperlink ref="K101" r:id="rId84"/>
    <hyperlink ref="K40" r:id="rId85"/>
    <hyperlink ref="K67" r:id="rId86" display="Stephanie_Calhoun@nfta.com"/>
    <hyperlink ref="K12" r:id="rId87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63998e-cd5c-41f0-8d3e-3c417bfa951f">AGS1-1590384747-342</_dlc_DocId>
    <_dlc_DocIdUrl xmlns="f563998e-cd5c-41f0-8d3e-3c417bfa951f">
      <Url>https://nysemail.sharepoint.com/sites/AGS/PMOX/OGS_SDVOB%20Project/_layouts/15/DocIdRedir.aspx?ID=AGS1-1590384747-342</Url>
      <Description>AGS1-1590384747-342</Description>
    </_dlc_DocIdUrl>
    <_ip_UnifiedCompliancePolicyUIAction xmlns="http://schemas.microsoft.com/sharepoint/v3" xsi:nil="true"/>
    <_ip_UnifiedCompliancePolicyProperties xmlns="http://schemas.microsoft.com/sharepoint/v3" xsi:nil="true"/>
    <Attachment_x0020_Number xmlns="ff26112d-ff7c-47c6-87fa-8eaf7569ba81">16</Attachment_x0020_Numb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66DD6983ACE4386609F4CF85D5986" ma:contentTypeVersion="26" ma:contentTypeDescription="Create a new document." ma:contentTypeScope="" ma:versionID="3c6311df3cb9dd3400d27f11f1b91fff">
  <xsd:schema xmlns:xsd="http://www.w3.org/2001/XMLSchema" xmlns:xs="http://www.w3.org/2001/XMLSchema" xmlns:p="http://schemas.microsoft.com/office/2006/metadata/properties" xmlns:ns1="http://schemas.microsoft.com/sharepoint/v3" xmlns:ns2="f563998e-cd5c-41f0-8d3e-3c417bfa951f" xmlns:ns3="ff26112d-ff7c-47c6-87fa-8eaf7569ba81" targetNamespace="http://schemas.microsoft.com/office/2006/metadata/properties" ma:root="true" ma:fieldsID="76307ec01179dbcff84d86a8c665ee74" ns1:_="" ns2:_="" ns3:_="">
    <xsd:import namespace="http://schemas.microsoft.com/sharepoint/v3"/>
    <xsd:import namespace="f563998e-cd5c-41f0-8d3e-3c417bfa951f"/>
    <xsd:import namespace="ff26112d-ff7c-47c6-87fa-8eaf7569ba81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Attachment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3998e-cd5c-41f0-8d3e-3c417bfa951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6112d-ff7c-47c6-87fa-8eaf7569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ttachment_x0020_Number" ma:index="17" nillable="true" ma:displayName="Attachment Number" ma:internalName="Attachment_x0020_Numb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141DE-B64C-41A7-8B73-97AB6A649576}">
  <ds:schemaRefs>
    <ds:schemaRef ds:uri="http://schemas.microsoft.com/office/2006/metadata/properties"/>
    <ds:schemaRef ds:uri="http://schemas.microsoft.com/office/infopath/2007/PartnerControls"/>
    <ds:schemaRef ds:uri="f563998e-cd5c-41f0-8d3e-3c417bfa951f"/>
    <ds:schemaRef ds:uri="http://schemas.microsoft.com/sharepoint/v3"/>
    <ds:schemaRef ds:uri="ff26112d-ff7c-47c6-87fa-8eaf7569ba81"/>
  </ds:schemaRefs>
</ds:datastoreItem>
</file>

<file path=customXml/itemProps2.xml><?xml version="1.0" encoding="utf-8"?>
<ds:datastoreItem xmlns:ds="http://schemas.openxmlformats.org/officeDocument/2006/customXml" ds:itemID="{BA86BA6C-9F54-4E0A-9779-5D2DADB8E4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BBAC12-D118-4CCF-9B5D-AEC784400D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6766D2-DE20-48BF-B238-53DA3ED1F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63998e-cd5c-41f0-8d3e-3c417bfa951f"/>
    <ds:schemaRef ds:uri="ff26112d-ff7c-47c6-87fa-8eaf7569ba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McKeage, Patrick</dc:creator>
  <cp:lastModifiedBy>Schantz, Eric</cp:lastModifiedBy>
  <dcterms:created xsi:type="dcterms:W3CDTF">2017-12-21T21:03:56Z</dcterms:created>
  <dcterms:modified xsi:type="dcterms:W3CDTF">2018-09-06T13:21:55Z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4359e472-2b93-4d40-854d-ce20db963b2a</vt:lpwstr>
  </property>
  <property fmtid="{D5CDD505-2E9C-101B-9397-08002B2CF9AE}" pid="3" name="ContentTypeId">
    <vt:lpwstr>0x01010013A66DD6983ACE4386609F4CF85D5986</vt:lpwstr>
  </property>
</Properties>
</file>